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annalisa.dalcer\Desktop\Programmazione area LL.PP\PROGRAMMA TRIENNALE OPERE PUBBLICHE\PTOP\ptop 2026_2028\"/>
    </mc:Choice>
  </mc:AlternateContent>
  <xr:revisionPtr revIDLastSave="0" documentId="8_{28E8DF14-CC1A-48FC-81AB-E8433E10C7BD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ALL I - SCHEDA A " sheetId="1" r:id="rId1"/>
    <sheet name="ALL I -SCHEDA B" sheetId="6" r:id="rId2"/>
    <sheet name="ALL I - SCHEDA C" sheetId="2" r:id="rId3"/>
    <sheet name="PTOP scheda D" sheetId="3" r:id="rId4"/>
    <sheet name="ALL I - SCHEDA E" sheetId="4" r:id="rId5"/>
    <sheet name="ALL I - SCHEDA F" sheetId="5" r:id="rId6"/>
  </sheets>
  <externalReferences>
    <externalReference r:id="rId7"/>
  </externalReferences>
  <definedNames>
    <definedName name="_xlnm._FilterDatabase" localSheetId="2" hidden="1">'ALL I - SCHEDA C'!$A$7:$R$14</definedName>
    <definedName name="_xlnm._FilterDatabase" localSheetId="3" hidden="1">'PTOP scheda D'!$A$6:$IS$28</definedName>
    <definedName name="_xlnm.Print_Area" localSheetId="2">'ALL I - SCHEDA C'!$A$1:$P$17</definedName>
    <definedName name="_xlnm.Criteria">#REF!</definedName>
    <definedName name="Excel_BuiltIn_Criteria" localSheetId="2">'[1]Piano triennale opere pubbliche'!IW65537</definedName>
    <definedName name="Excel_BuiltIn_Criteria" localSheetId="4">'[1]Piano triennale opere pubbliche'!IW65537</definedName>
    <definedName name="Excel_BuiltIn_Criteria" localSheetId="5">'[1]Piano triennale opere pubbliche'!IW65537</definedName>
    <definedName name="Excel_BuiltIn_Criteria" localSheetId="3">'[1]Piano triennale opere pubbliche'!IW65537</definedName>
    <definedName name="Excel_BuiltIn_Criteria">'[1]Piano triennale opere pubbliche'!IW65537</definedName>
    <definedName name="Excel_BuiltIn_Print_Area" localSheetId="2">'ALL I - SCHEDA C'!$A$1:$P$22</definedName>
    <definedName name="Excel_BuiltIn_Print_Area" localSheetId="4">'ALL I - SCHEDA E'!$A$1:$N$17</definedName>
    <definedName name="Excel_BuiltIn_Print_Area" localSheetId="3">'PTOP scheda D'!$A$1:$T$20</definedName>
    <definedName name="GGG">#REF!</definedName>
    <definedName name="_xlnm.Print_Titles" localSheetId="2">'ALL I - SCHEDA C'!$6:$7</definedName>
    <definedName name="_xlnm.Print_Titles" localSheetId="3">'PTOP scheda D'!$4:$6</definedName>
  </definedNames>
  <calcPr calcId="181029"/>
</workbook>
</file>

<file path=xl/calcChain.xml><?xml version="1.0" encoding="utf-8"?>
<calcChain xmlns="http://schemas.openxmlformats.org/spreadsheetml/2006/main">
  <c r="T23" i="3" l="1"/>
  <c r="T24" i="3"/>
  <c r="T25" i="3"/>
  <c r="T26" i="3"/>
  <c r="T27" i="3"/>
  <c r="T22" i="3"/>
  <c r="T18" i="3"/>
  <c r="T20" i="3"/>
  <c r="E14" i="4" l="1"/>
  <c r="F14" i="4"/>
  <c r="C15" i="1"/>
  <c r="D15" i="1"/>
  <c r="Q28" i="3"/>
  <c r="R28" i="3"/>
  <c r="S28" i="3"/>
  <c r="P28" i="3"/>
  <c r="E9" i="1" l="1"/>
  <c r="E10" i="1"/>
  <c r="E11" i="1"/>
  <c r="E12" i="1"/>
  <c r="E13" i="1"/>
  <c r="E14" i="1"/>
  <c r="E8" i="1" l="1"/>
  <c r="E15" i="1" s="1"/>
  <c r="T19" i="3" l="1"/>
  <c r="T21" i="3"/>
  <c r="T17" i="3"/>
  <c r="T16" i="3"/>
  <c r="T15" i="3"/>
  <c r="T14" i="3"/>
  <c r="T13" i="3"/>
  <c r="T12" i="3"/>
  <c r="T11" i="3"/>
  <c r="T10" i="3"/>
  <c r="T9" i="3"/>
  <c r="B9" i="3"/>
  <c r="T8" i="3"/>
  <c r="T7" i="3"/>
  <c r="T28" i="3" l="1"/>
</calcChain>
</file>

<file path=xl/sharedStrings.xml><?xml version="1.0" encoding="utf-8"?>
<sst xmlns="http://schemas.openxmlformats.org/spreadsheetml/2006/main" count="447" uniqueCount="219">
  <si>
    <t>DELL'AMMINISTRAZIONE COMUNE DI FOLIGNO</t>
  </si>
  <si>
    <t>QUADRO DELLE RISORSE NECESSARIE ALLA REALIZZAZIONE DEL PROGRAMMA (1)</t>
  </si>
  <si>
    <t>TIPOLOGIA RISORSE</t>
  </si>
  <si>
    <t>Arco temporale di validità del programma</t>
  </si>
  <si>
    <t>Disponibilità finanziaria</t>
  </si>
  <si>
    <t>IMPORTO</t>
  </si>
  <si>
    <t>risorse derivanti da entrate aventi destinazione vincolata per legge</t>
  </si>
  <si>
    <t>risorse derivanti da entrate acquisite mediante contrazione di mutuo</t>
  </si>
  <si>
    <t>risorse acquisite mediante apporti di capitale privati</t>
  </si>
  <si>
    <t xml:space="preserve">stanziamenti di bilancio </t>
  </si>
  <si>
    <t>finanziamenti acquisiti ai sensi dell'articolo 3 del decreto-legge 31 ottobre 1990, n 310, convertito con modificazione della legge 22 dicembre 1990, n. 403</t>
  </si>
  <si>
    <t xml:space="preserve">risorse derivanti da trasferimento di immobili </t>
  </si>
  <si>
    <t>altra tipologia</t>
  </si>
  <si>
    <t>Totale</t>
  </si>
  <si>
    <t>Il referente del programma</t>
  </si>
  <si>
    <t>Note</t>
  </si>
  <si>
    <t>Ing. Francesco Maria Castellani</t>
  </si>
  <si>
    <t>(1) I dati del quadro delle risorse non calcolati come somma delle informazioni elementari relative a ciascun intervento di cui alla scheda E e alla scheda C. Dette informazioni sono acquisite dal sistema (software) e rese disponibili in banca dati ma non visualizzate nel programma</t>
  </si>
  <si>
    <t>ELENCO DEGLI IMMOBILI DISPONIBILI</t>
  </si>
  <si>
    <t>Elenco degli immobili disponibili art. 21, comma 5 e art. 191 del D.Lgs 50/2016</t>
  </si>
  <si>
    <t>Codice univoco immobili (1)</t>
  </si>
  <si>
    <t>Riferimento CUI intervento (2)</t>
  </si>
  <si>
    <t>Riferimento CUP Opera incompiuta (3)</t>
  </si>
  <si>
    <t>Descrizione immobile</t>
  </si>
  <si>
    <t>Codice Istat</t>
  </si>
  <si>
    <t>Localizzazione CODICE NUTS</t>
  </si>
  <si>
    <t>Trasferimento immobile a titolo corrispettivo ex art.202 comma1 lett. a) del codice</t>
  </si>
  <si>
    <t>Immobili disponibili</t>
  </si>
  <si>
    <t>Già incluso in programma di dismissione di cui art. 27 DL 201/2011 convertite dalla L. 214/2011</t>
  </si>
  <si>
    <t>Tipo di disponibilità se immobile derivante da Opera Incompiuta  di cui si è dichiarata l'insussistenza dell'interesse</t>
  </si>
  <si>
    <t>Valore Stimato</t>
  </si>
  <si>
    <t>Reg</t>
  </si>
  <si>
    <t>Prov</t>
  </si>
  <si>
    <t>Com</t>
  </si>
  <si>
    <t>Primo anno</t>
  </si>
  <si>
    <t>Secondo anno</t>
  </si>
  <si>
    <t>Terzo anno</t>
  </si>
  <si>
    <t>Appartamento e garages Via dei Franceschi 36</t>
  </si>
  <si>
    <t>no</t>
  </si>
  <si>
    <t>Terreno Loc. Colle San Lorenzo</t>
  </si>
  <si>
    <t>Unità immobiliare Piazza della Repubblica</t>
  </si>
  <si>
    <t>Unità immobiliare Via dei Monasteri n. 13</t>
  </si>
  <si>
    <t>Alloggi C.L.S. Foligno - Annifo - Rasiglia - Volperino</t>
  </si>
  <si>
    <t>Terreno via Toscana</t>
  </si>
  <si>
    <t>Unità immobiliare commerciale Via Corso Nuovo</t>
  </si>
  <si>
    <t>ELENCO DEGLI INTERVENTI DEL PROGRAMMA</t>
  </si>
  <si>
    <t>Numero intervento CUI (1)</t>
  </si>
  <si>
    <t>Cod. Int. Amm.ne (2)</t>
  </si>
  <si>
    <t>Codice CUP (3)</t>
  </si>
  <si>
    <t>Annualità nella quale si prevede di dare avvio alla procedura di affidamento</t>
  </si>
  <si>
    <t>Responsabile del Progetto(4)</t>
  </si>
  <si>
    <t>Lotto funzionale (5)</t>
  </si>
  <si>
    <t>Lavoro complesso (6)</t>
  </si>
  <si>
    <t>Codice ISTAT</t>
  </si>
  <si>
    <t>Localizzazione - Codice NUTS</t>
  </si>
  <si>
    <t>Tipologia</t>
  </si>
  <si>
    <t>Settore e sottosettore intervento</t>
  </si>
  <si>
    <t>Descrizione dell'intervento</t>
  </si>
  <si>
    <t>Livello di Priorità (7)</t>
  </si>
  <si>
    <t>STIMA DEI COSTI DELL’ INTERVENTO (8)</t>
  </si>
  <si>
    <t>intervento aggiunto o variato a seguito di modifica programma (12)</t>
  </si>
  <si>
    <t>costi su annualità successive</t>
  </si>
  <si>
    <t>Importo complessivo</t>
  </si>
  <si>
    <t>Valore degli intrenti immobili di cui alla scheda C collegati all’intervento (10)</t>
  </si>
  <si>
    <t>Scadenza Temporale ultima per l’utilizzo dell’eventuale finanziamento erivante da contrazione di mutuo</t>
  </si>
  <si>
    <t>Apporto di capitale privato ( 11)</t>
  </si>
  <si>
    <t>Importo</t>
  </si>
  <si>
    <t xml:space="preserve">Tipologia </t>
  </si>
  <si>
    <t>00166560540-2021-00001</t>
  </si>
  <si>
    <t>C61B18000380004</t>
  </si>
  <si>
    <t>Francesco Castellani</t>
  </si>
  <si>
    <t>ITI</t>
  </si>
  <si>
    <t>01</t>
  </si>
  <si>
    <t>01-999</t>
  </si>
  <si>
    <t>Realizzazione rotatoria  loc. S. Magno</t>
  </si>
  <si>
    <t>00166560540-2022-00001</t>
  </si>
  <si>
    <t>C61B18000400001</t>
  </si>
  <si>
    <t>Gianantonio Cicioni</t>
  </si>
  <si>
    <t>054</t>
  </si>
  <si>
    <t>018</t>
  </si>
  <si>
    <t>03-999</t>
  </si>
  <si>
    <t>Via Spineto - soppressione passaggio a livello</t>
  </si>
  <si>
    <t>00166560540-2022-00002</t>
  </si>
  <si>
    <t>C61B18000410001</t>
  </si>
  <si>
    <t>Capannaccio - soppressione passaggio a livello</t>
  </si>
  <si>
    <t>00166560540-2021-00004</t>
  </si>
  <si>
    <t>C61B18000460004</t>
  </si>
  <si>
    <t>Massimo           Di Mario</t>
  </si>
  <si>
    <t>Opere per il collegamento di Prato Smeraldo con sottopasso via Mameli</t>
  </si>
  <si>
    <t>07</t>
  </si>
  <si>
    <t>01-013</t>
  </si>
  <si>
    <t>00166560540-2022-00006</t>
  </si>
  <si>
    <t>C61B18000480004</t>
  </si>
  <si>
    <t>Completamento tratto di strada via Rubicone -parcheggio nuovo cimitero (asfaltatura)</t>
  </si>
  <si>
    <t>si</t>
  </si>
  <si>
    <t>00166560540-2021-00008</t>
  </si>
  <si>
    <t>C65F22000380001</t>
  </si>
  <si>
    <t>03</t>
  </si>
  <si>
    <t>11-999</t>
  </si>
  <si>
    <t>Sistemazione muri di cinta Parco dei Canapè</t>
  </si>
  <si>
    <t>Roberto Righi</t>
  </si>
  <si>
    <t>99-096</t>
  </si>
  <si>
    <t>00166560540-2022-00008</t>
  </si>
  <si>
    <t>C68C18000490004</t>
  </si>
  <si>
    <t>Ampliamento cimitero di Fiamenga</t>
  </si>
  <si>
    <t>00166560540-2021-00010</t>
  </si>
  <si>
    <t>C68E18000260004</t>
  </si>
  <si>
    <t>12-999</t>
  </si>
  <si>
    <t>Realizzazione centro civico ambito 16 Maceratola</t>
  </si>
  <si>
    <t>00166560540-2020-00015</t>
  </si>
  <si>
    <t>C69G19000960007</t>
  </si>
  <si>
    <t>05</t>
  </si>
  <si>
    <t>11-096</t>
  </si>
  <si>
    <t>Manutenzione  straordinaria Piazza Matteotti</t>
  </si>
  <si>
    <t>P</t>
  </si>
  <si>
    <t>Valentino Manili</t>
  </si>
  <si>
    <t>00166560540-2021-00015</t>
  </si>
  <si>
    <t>C61B17000710004</t>
  </si>
  <si>
    <t>Ampliamento Cimitero di Belfiore</t>
  </si>
  <si>
    <t xml:space="preserve">00166560540-2024-00002 </t>
  </si>
  <si>
    <t>C69J22001260004</t>
  </si>
  <si>
    <t>08-081</t>
  </si>
  <si>
    <t>Risanamento Auditorium di Belfiore</t>
  </si>
  <si>
    <t xml:space="preserve">00166560540-2024-00003 </t>
  </si>
  <si>
    <t>C65F22000320001</t>
  </si>
  <si>
    <t>Rampe di collegamento viabilità nord della città alla SS n. 3 Flaminia</t>
  </si>
  <si>
    <t>C67H22002040004</t>
  </si>
  <si>
    <t>Manutenzione  straordinaria  viabilità</t>
  </si>
  <si>
    <t>Interventi di messa in sicurezza viabilità</t>
  </si>
  <si>
    <t xml:space="preserve">- </t>
  </si>
  <si>
    <t>00166560540-2026-00002</t>
  </si>
  <si>
    <t>C67H23000970004</t>
  </si>
  <si>
    <t>Interventi di manutenzione straordinaria viabilità</t>
  </si>
  <si>
    <t>00166560540-2024-00007</t>
  </si>
  <si>
    <t>Bretella di collegamento parcheggio via Monte Bove e via Puranno</t>
  </si>
  <si>
    <t>DELL'AMMINISTRAZIONE  COMUNE DI FOLIGNO</t>
  </si>
  <si>
    <t>INTERVENTI RICOMPRESI NELL'ELENCO ANNUALE</t>
  </si>
  <si>
    <t>CODICE UNICO INTERVENTO - CUI</t>
  </si>
  <si>
    <t>CUP</t>
  </si>
  <si>
    <t>DESCRIZIONE INTERVENTO</t>
  </si>
  <si>
    <t>RESPONSABILE DEL PROCEDIMENTO</t>
  </si>
  <si>
    <t>Importo annualità</t>
  </si>
  <si>
    <t>IMPORTO INTERVENTO</t>
  </si>
  <si>
    <t>Finalità</t>
  </si>
  <si>
    <t>Livello di priorità</t>
  </si>
  <si>
    <t>Conformità urbanistica</t>
  </si>
  <si>
    <t>Verifica dei vincoli ambientali</t>
  </si>
  <si>
    <t>livello di progettazione  (tab.E.2)</t>
  </si>
  <si>
    <t>CENTRALE DI COMMITTENZA O SOGGETTO AGGREGATORE AL QUALE SI INTENDE DELEGARE LA PROCEDURA DI AFFIDAMENTO</t>
  </si>
  <si>
    <t>Intervento aggiunto o variato a seguito di modifica programma (*)</t>
  </si>
  <si>
    <t>codice AUSA</t>
  </si>
  <si>
    <t>denominazione</t>
  </si>
  <si>
    <t>MIS</t>
  </si>
  <si>
    <t>SI</t>
  </si>
  <si>
    <t>ELENCO DEGLI INTERVENTI PRESENTI NELL'ELENCO ANNUALE DEL PRECEDENTE PROGRAMMA TRIENNALE E NON RIPROPOSTI E NON AVVIATI</t>
  </si>
  <si>
    <t>motivo per il quale l'intervento non è riproposto (1)</t>
  </si>
  <si>
    <t>00166560540-2025-00001</t>
  </si>
  <si>
    <t/>
  </si>
  <si>
    <t>ELENCO DELLE OPERE INCOMPIUTE</t>
  </si>
  <si>
    <t>Elenco delle Opere Incompiute</t>
  </si>
  <si>
    <t>CUP (1)</t>
  </si>
  <si>
    <t>Descrizione Opera</t>
  </si>
  <si>
    <t>Determinazioni dell'amministrazione</t>
  </si>
  <si>
    <t>ambito di interesse dell'opera</t>
  </si>
  <si>
    <t>anno ultimo quadro economico approvato</t>
  </si>
  <si>
    <t>Importo complessivo dell'intervento (2)</t>
  </si>
  <si>
    <t>Importo complessivo lavori (2)</t>
  </si>
  <si>
    <t>Oneri necessari per l'ultimazione dei lavori</t>
  </si>
  <si>
    <t>Importo ultimo SAL</t>
  </si>
  <si>
    <t>Percentuale avanzamento lavori (3)</t>
  </si>
  <si>
    <t>Causa per la quale l'opera è incompiuta</t>
  </si>
  <si>
    <t>L'opera è attualmente fruibile, anche parzialmente, dalla collettività?</t>
  </si>
  <si>
    <t>Stato di realizzazione ex comma 2 art. 1, D.M. 42/2013</t>
  </si>
  <si>
    <t>Possibile utilizzo ridimensionato dell'Opera</t>
  </si>
  <si>
    <t>Destinazione d'uso</t>
  </si>
  <si>
    <t xml:space="preserve"> Cessione a titolo di corrispettivo per la realizzazione di altra opera pubblica ai sensi dell’articolo 191 del Codice</t>
  </si>
  <si>
    <t>Vendita ovvero demolizione (4)</t>
  </si>
  <si>
    <t>Parte di infrastruttura di rete</t>
  </si>
  <si>
    <t>testo</t>
  </si>
  <si>
    <t>Tabella B.1</t>
  </si>
  <si>
    <t>Tabella B.2</t>
  </si>
  <si>
    <t>aaaa</t>
  </si>
  <si>
    <t>valore</t>
  </si>
  <si>
    <t>percentuale</t>
  </si>
  <si>
    <t>Tabella B.3</t>
  </si>
  <si>
    <t>si/no</t>
  </si>
  <si>
    <t>Tabella B.4</t>
  </si>
  <si>
    <t>Tabella B.5</t>
  </si>
  <si>
    <t>somma</t>
  </si>
  <si>
    <t>NON CI SONO OPERE INCOMPIUTE</t>
  </si>
  <si>
    <t>(Ing. Francesco Maria CASTELLANI)</t>
  </si>
  <si>
    <t>Opere di collegamento di Prato smeraldo con sottopasso via Mameli</t>
  </si>
  <si>
    <t>Massimo Di Mario</t>
  </si>
  <si>
    <t>NO</t>
  </si>
  <si>
    <t>ALLEGATO I – SCHEDA A : PROGRAMMA TRIENNALE DELLE OPERE PUBBLICHE 2026/2028</t>
  </si>
  <si>
    <r>
      <t>ALLEGATO I – SCHEDA C : PROGRAMMA TRIENNALE DELLE OPERE PUBBLICHE</t>
    </r>
    <r>
      <rPr>
        <sz val="13"/>
        <rFont val="Calibri"/>
        <family val="2"/>
      </rPr>
      <t xml:space="preserve"> 2026/2028</t>
    </r>
  </si>
  <si>
    <t>00166560540-2026-00004</t>
  </si>
  <si>
    <t>C65F25000250004</t>
  </si>
  <si>
    <t>ALLEGATO I – SCHEDA E: PROGRAMMA TRIENNALE DELLE OPERE PUBBLICHE 2026/2028</t>
  </si>
  <si>
    <t>ALLEGATO I – SCHEDA F : PROGRAMMA TRIENNALE DELLE OPERE PUBBLICHE 2026/2028</t>
  </si>
  <si>
    <t>ALLEGATO I – SCHEDA D : PROGRAMMA TRIENNALE DELLE OPERE PUBBLICHE 2026/2028</t>
  </si>
  <si>
    <t>ALLEGATO I - SCHEDA B: PROGRAMMA TRIENNALE DELLE OPERE PUBBLICHE 2026/2028</t>
  </si>
  <si>
    <t>00166560540-2026-00003</t>
  </si>
  <si>
    <t>C69J25001020001</t>
  </si>
  <si>
    <t>C64J250005600001</t>
  </si>
  <si>
    <t>Auditorium Santa Caterina, via Santa Caterina - Interventi di messa in sicurezza ed efficientamento energetico</t>
  </si>
  <si>
    <t>00166560540-2026-00005</t>
  </si>
  <si>
    <t>C65F25000340001</t>
  </si>
  <si>
    <t>Strade comunali - fraz. S.Giovanni Porfiamma - Interventi di messa in sicurezza ed adeguamento della viabilità comunale</t>
  </si>
  <si>
    <t>00166560540-2026-00006</t>
  </si>
  <si>
    <t>C65F25000350001</t>
  </si>
  <si>
    <t>Strade comunali - fraz. Sterpete - Interventi di messa in sicurezza ed adeguamento della viabilità comunale</t>
  </si>
  <si>
    <t>00166560540-2026-00007</t>
  </si>
  <si>
    <t>Edificio Casa Serena - Ex Onpi - via Berlino- loc. S.Eraclio - Interventi di messa in sicurezza e manutenzione straordinaria</t>
  </si>
  <si>
    <t>12-100</t>
  </si>
  <si>
    <t>30-153</t>
  </si>
  <si>
    <t>C61B23000470004</t>
  </si>
  <si>
    <t>C65F25000380001</t>
  </si>
  <si>
    <t>Interventi di messa in sicurezza strade comunali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</si>
</sst>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_-;\-* #,##0_-;_-* \-_-;_-@_-"/>
    <numFmt numFmtId="166" formatCode="_-* #,##0.00_-;\-* #,##0.00_-;_-* \-??_-;_-@_-"/>
    <numFmt numFmtId="167" formatCode="_-&quot;€ &quot;* #,##0.00_-;&quot;-€ &quot;* #,##0.00_-;_-&quot;€ &quot;* \-??_-;_-@_-"/>
  </numFmts>
  <fonts count="30" x14ac:knownFonts="1"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5"/>
      <color rgb="FF000000"/>
      <name val="Calibri"/>
      <family val="2"/>
      <charset val="1"/>
    </font>
    <font>
      <b/>
      <sz val="15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sz val="13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sz val="13"/>
      <name val="Calibri"/>
      <family val="2"/>
      <charset val="1"/>
    </font>
    <font>
      <sz val="12"/>
      <color rgb="FF000000"/>
      <name val="Calibri"/>
      <family val="2"/>
      <charset val="1"/>
    </font>
    <font>
      <sz val="10"/>
      <color rgb="FFCC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0"/>
      <name val="Calibri"/>
      <family val="2"/>
      <charset val="1"/>
    </font>
    <font>
      <sz val="8"/>
      <name val="Calibri"/>
      <family val="2"/>
      <charset val="1"/>
    </font>
    <font>
      <sz val="13"/>
      <name val="Calibri"/>
      <family val="2"/>
    </font>
    <font>
      <sz val="10"/>
      <name val="Calibri"/>
      <family val="2"/>
    </font>
    <font>
      <sz val="10"/>
      <color rgb="FF000000"/>
      <name val="Times New Roman"/>
      <charset val="204"/>
    </font>
    <font>
      <b/>
      <sz val="9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sz val="9"/>
      <name val="Verdana"/>
      <family val="2"/>
    </font>
    <font>
      <b/>
      <sz val="9"/>
      <name val="Verdana"/>
      <family val="2"/>
    </font>
    <font>
      <sz val="9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6">
    <xf numFmtId="0" fontId="0" fillId="0" borderId="0"/>
    <xf numFmtId="165" fontId="1" fillId="0" borderId="0" applyBorder="0" applyProtection="0"/>
    <xf numFmtId="0" fontId="1" fillId="0" borderId="0"/>
    <xf numFmtId="0" fontId="1" fillId="0" borderId="0"/>
    <xf numFmtId="0" fontId="10" fillId="0" borderId="0" applyBorder="0" applyProtection="0"/>
    <xf numFmtId="0" fontId="19" fillId="0" borderId="0"/>
  </cellStyleXfs>
  <cellXfs count="162">
    <xf numFmtId="0" fontId="0" fillId="0" borderId="0" xfId="0"/>
    <xf numFmtId="0" fontId="13" fillId="0" borderId="6" xfId="4" applyFont="1" applyBorder="1" applyAlignment="1" applyProtection="1">
      <alignment horizontal="center" vertical="center" wrapText="1"/>
    </xf>
    <xf numFmtId="0" fontId="12" fillId="0" borderId="6" xfId="4" applyFont="1" applyBorder="1" applyAlignment="1" applyProtection="1">
      <alignment horizontal="center" vertical="center" wrapText="1"/>
    </xf>
    <xf numFmtId="0" fontId="11" fillId="0" borderId="6" xfId="4" applyFont="1" applyBorder="1" applyAlignment="1" applyProtection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4" fontId="2" fillId="0" borderId="6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6" fillId="0" borderId="0" xfId="0" applyFont="1"/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8" fillId="0" borderId="0" xfId="0" applyFont="1" applyAlignment="1">
      <alignment wrapText="1"/>
    </xf>
    <xf numFmtId="4" fontId="9" fillId="0" borderId="0" xfId="0" applyNumberFormat="1" applyFont="1" applyAlignment="1">
      <alignment horizontal="right" vertical="center"/>
    </xf>
    <xf numFmtId="0" fontId="11" fillId="2" borderId="0" xfId="4" applyFont="1" applyFill="1" applyBorder="1" applyProtection="1"/>
    <xf numFmtId="0" fontId="11" fillId="0" borderId="0" xfId="4" applyFont="1" applyBorder="1" applyProtection="1"/>
    <xf numFmtId="0" fontId="11" fillId="2" borderId="0" xfId="4" applyFont="1" applyFill="1" applyBorder="1" applyAlignment="1" applyProtection="1">
      <alignment horizontal="center" vertical="center"/>
    </xf>
    <xf numFmtId="0" fontId="12" fillId="0" borderId="0" xfId="4" applyFont="1" applyBorder="1" applyProtection="1"/>
    <xf numFmtId="0" fontId="0" fillId="0" borderId="0" xfId="4" applyFont="1" applyBorder="1" applyProtection="1"/>
    <xf numFmtId="0" fontId="14" fillId="0" borderId="0" xfId="4" applyFont="1" applyBorder="1" applyAlignment="1" applyProtection="1">
      <alignment horizontal="center" vertical="center" wrapText="1"/>
    </xf>
    <xf numFmtId="166" fontId="11" fillId="0" borderId="6" xfId="4" applyNumberFormat="1" applyFont="1" applyBorder="1" applyAlignment="1" applyProtection="1">
      <alignment horizontal="center" vertical="center"/>
    </xf>
    <xf numFmtId="0" fontId="11" fillId="0" borderId="6" xfId="4" applyFont="1" applyBorder="1" applyAlignment="1" applyProtection="1">
      <alignment horizontal="center" vertical="center"/>
    </xf>
    <xf numFmtId="0" fontId="11" fillId="2" borderId="6" xfId="4" applyFont="1" applyFill="1" applyBorder="1" applyAlignment="1" applyProtection="1">
      <alignment horizontal="center" vertical="center"/>
    </xf>
    <xf numFmtId="0" fontId="14" fillId="0" borderId="6" xfId="4" applyFont="1" applyBorder="1" applyAlignment="1" applyProtection="1">
      <alignment horizontal="center" vertical="center"/>
    </xf>
    <xf numFmtId="0" fontId="14" fillId="0" borderId="6" xfId="4" applyFont="1" applyBorder="1" applyAlignment="1" applyProtection="1">
      <alignment horizontal="center" vertical="center" wrapText="1"/>
    </xf>
    <xf numFmtId="0" fontId="11" fillId="0" borderId="0" xfId="4" applyFont="1" applyBorder="1" applyAlignment="1" applyProtection="1">
      <alignment horizontal="center" vertical="center"/>
    </xf>
    <xf numFmtId="0" fontId="12" fillId="0" borderId="6" xfId="4" applyFont="1" applyBorder="1" applyAlignment="1" applyProtection="1">
      <alignment horizontal="center" vertical="center"/>
    </xf>
    <xf numFmtId="0" fontId="15" fillId="0" borderId="6" xfId="4" applyFont="1" applyBorder="1" applyAlignment="1" applyProtection="1">
      <alignment horizontal="center" vertical="center"/>
    </xf>
    <xf numFmtId="166" fontId="12" fillId="0" borderId="6" xfId="4" applyNumberFormat="1" applyFont="1" applyBorder="1" applyAlignment="1" applyProtection="1">
      <alignment horizontal="center" vertical="center"/>
    </xf>
    <xf numFmtId="166" fontId="15" fillId="0" borderId="6" xfId="4" applyNumberFormat="1" applyFont="1" applyBorder="1" applyAlignment="1" applyProtection="1">
      <alignment horizontal="center" vertical="center"/>
    </xf>
    <xf numFmtId="0" fontId="15" fillId="0" borderId="0" xfId="4" applyFont="1" applyBorder="1" applyProtection="1"/>
    <xf numFmtId="0" fontId="15" fillId="0" borderId="6" xfId="4" applyFont="1" applyBorder="1" applyAlignment="1" applyProtection="1">
      <alignment horizontal="center" vertical="center" wrapText="1"/>
    </xf>
    <xf numFmtId="167" fontId="15" fillId="0" borderId="6" xfId="4" applyNumberFormat="1" applyFont="1" applyBorder="1" applyAlignment="1" applyProtection="1">
      <alignment vertical="center" wrapText="1"/>
    </xf>
    <xf numFmtId="0" fontId="0" fillId="0" borderId="0" xfId="4" applyFont="1" applyBorder="1" applyAlignment="1" applyProtection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vertical="center"/>
    </xf>
    <xf numFmtId="0" fontId="13" fillId="2" borderId="6" xfId="0" applyFont="1" applyFill="1" applyBorder="1" applyAlignment="1">
      <alignment horizontal="center" vertical="center" wrapText="1"/>
    </xf>
    <xf numFmtId="0" fontId="13" fillId="2" borderId="0" xfId="0" applyFont="1" applyFill="1"/>
    <xf numFmtId="0" fontId="11" fillId="2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167" fontId="11" fillId="2" borderId="6" xfId="0" applyNumberFormat="1" applyFont="1" applyFill="1" applyBorder="1" applyAlignment="1">
      <alignment horizontal="left" vertical="center" wrapText="1"/>
    </xf>
    <xf numFmtId="4" fontId="11" fillId="0" borderId="6" xfId="0" applyNumberFormat="1" applyFont="1" applyBorder="1" applyAlignment="1">
      <alignment horizontal="center" vertical="center" wrapText="1"/>
    </xf>
    <xf numFmtId="4" fontId="11" fillId="2" borderId="6" xfId="0" applyNumberFormat="1" applyFont="1" applyFill="1" applyBorder="1" applyAlignment="1">
      <alignment horizontal="center" vertical="center" wrapText="1"/>
    </xf>
    <xf numFmtId="166" fontId="11" fillId="0" borderId="7" xfId="4" applyNumberFormat="1" applyFont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4" fontId="0" fillId="0" borderId="0" xfId="0" applyNumberFormat="1"/>
    <xf numFmtId="0" fontId="7" fillId="0" borderId="6" xfId="0" applyFont="1" applyBorder="1" applyAlignment="1">
      <alignment horizontal="center" vertical="center" wrapText="1"/>
    </xf>
    <xf numFmtId="4" fontId="7" fillId="0" borderId="6" xfId="0" applyNumberFormat="1" applyFont="1" applyBorder="1" applyAlignment="1">
      <alignment horizontal="center" vertical="center" wrapText="1"/>
    </xf>
    <xf numFmtId="167" fontId="12" fillId="0" borderId="8" xfId="4" applyNumberFormat="1" applyFont="1" applyBorder="1" applyAlignment="1" applyProtection="1">
      <alignment vertical="center" wrapText="1"/>
    </xf>
    <xf numFmtId="4" fontId="12" fillId="0" borderId="6" xfId="0" applyNumberFormat="1" applyFont="1" applyBorder="1" applyAlignment="1">
      <alignment horizontal="righ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2" fillId="0" borderId="1" xfId="4" applyFont="1" applyBorder="1" applyAlignment="1" applyProtection="1">
      <alignment horizontal="center" vertical="center"/>
    </xf>
    <xf numFmtId="0" fontId="1" fillId="0" borderId="0" xfId="0" applyFont="1" applyAlignment="1">
      <alignment horizontal="center" vertical="center"/>
    </xf>
    <xf numFmtId="166" fontId="12" fillId="0" borderId="6" xfId="4" applyNumberFormat="1" applyFont="1" applyBorder="1" applyAlignment="1" applyProtection="1">
      <alignment horizontal="right" vertical="center"/>
    </xf>
    <xf numFmtId="0" fontId="1" fillId="0" borderId="0" xfId="0" applyFont="1"/>
    <xf numFmtId="4" fontId="11" fillId="0" borderId="6" xfId="0" applyNumberFormat="1" applyFont="1" applyBorder="1" applyAlignment="1">
      <alignment horizontal="right" vertical="center" wrapText="1"/>
    </xf>
    <xf numFmtId="0" fontId="15" fillId="0" borderId="6" xfId="4" applyFont="1" applyBorder="1" applyProtection="1"/>
    <xf numFmtId="0" fontId="12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166" fontId="11" fillId="0" borderId="6" xfId="4" applyNumberFormat="1" applyFont="1" applyBorder="1" applyAlignment="1" applyProtection="1">
      <alignment horizontal="right" vertical="center"/>
    </xf>
    <xf numFmtId="0" fontId="8" fillId="0" borderId="6" xfId="0" applyFont="1" applyBorder="1" applyAlignment="1">
      <alignment wrapText="1"/>
    </xf>
    <xf numFmtId="4" fontId="9" fillId="0" borderId="6" xfId="0" applyNumberFormat="1" applyFont="1" applyBorder="1" applyAlignment="1">
      <alignment horizontal="right" vertical="center"/>
    </xf>
    <xf numFmtId="166" fontId="11" fillId="2" borderId="6" xfId="0" applyNumberFormat="1" applyFont="1" applyFill="1" applyBorder="1" applyAlignment="1">
      <alignment horizontal="right" vertical="center" wrapText="1"/>
    </xf>
    <xf numFmtId="164" fontId="0" fillId="0" borderId="0" xfId="4" applyNumberFormat="1" applyFont="1" applyBorder="1" applyProtection="1"/>
    <xf numFmtId="4" fontId="21" fillId="0" borderId="0" xfId="0" applyNumberFormat="1" applyFont="1"/>
    <xf numFmtId="4" fontId="21" fillId="0" borderId="14" xfId="0" applyNumberFormat="1" applyFont="1" applyBorder="1"/>
    <xf numFmtId="4" fontId="21" fillId="0" borderId="13" xfId="0" applyNumberFormat="1" applyFont="1" applyBorder="1" applyAlignment="1">
      <alignment wrapText="1"/>
    </xf>
    <xf numFmtId="4" fontId="21" fillId="0" borderId="0" xfId="0" applyNumberFormat="1" applyFont="1" applyAlignment="1">
      <alignment wrapText="1"/>
    </xf>
    <xf numFmtId="4" fontId="21" fillId="0" borderId="14" xfId="0" applyNumberFormat="1" applyFont="1" applyBorder="1" applyAlignment="1">
      <alignment wrapText="1"/>
    </xf>
    <xf numFmtId="0" fontId="24" fillId="0" borderId="6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4" fontId="21" fillId="3" borderId="6" xfId="0" applyNumberFormat="1" applyFont="1" applyFill="1" applyBorder="1" applyAlignment="1">
      <alignment horizontal="center" wrapText="1"/>
    </xf>
    <xf numFmtId="0" fontId="21" fillId="0" borderId="14" xfId="0" applyFont="1" applyBorder="1" applyAlignment="1">
      <alignment horizontal="center" vertical="center"/>
    </xf>
    <xf numFmtId="4" fontId="20" fillId="0" borderId="0" xfId="0" applyNumberFormat="1" applyFont="1" applyAlignment="1">
      <alignment horizontal="center" wrapText="1"/>
    </xf>
    <xf numFmtId="4" fontId="20" fillId="0" borderId="0" xfId="0" applyNumberFormat="1" applyFont="1" applyAlignment="1">
      <alignment horizontal="left" wrapText="1"/>
    </xf>
    <xf numFmtId="0" fontId="24" fillId="0" borderId="0" xfId="0" applyFont="1" applyAlignment="1">
      <alignment horizontal="center" vertical="center"/>
    </xf>
    <xf numFmtId="4" fontId="25" fillId="0" borderId="13" xfId="0" applyNumberFormat="1" applyFont="1" applyBorder="1" applyAlignment="1">
      <alignment vertical="center"/>
    </xf>
    <xf numFmtId="4" fontId="25" fillId="0" borderId="0" xfId="0" applyNumberFormat="1" applyFont="1" applyAlignment="1">
      <alignment vertical="center"/>
    </xf>
    <xf numFmtId="4" fontId="26" fillId="0" borderId="13" xfId="0" applyNumberFormat="1" applyFont="1" applyBorder="1" applyAlignment="1">
      <alignment wrapText="1"/>
    </xf>
    <xf numFmtId="4" fontId="26" fillId="0" borderId="0" xfId="0" applyNumberFormat="1" applyFont="1" applyAlignment="1">
      <alignment wrapText="1"/>
    </xf>
    <xf numFmtId="4" fontId="26" fillId="0" borderId="14" xfId="0" applyNumberFormat="1" applyFont="1" applyBorder="1" applyAlignment="1">
      <alignment wrapText="1"/>
    </xf>
    <xf numFmtId="0" fontId="13" fillId="0" borderId="3" xfId="0" applyFont="1" applyBorder="1"/>
    <xf numFmtId="0" fontId="13" fillId="0" borderId="4" xfId="0" applyFont="1" applyBorder="1"/>
    <xf numFmtId="0" fontId="13" fillId="0" borderId="5" xfId="0" applyFont="1" applyBorder="1"/>
    <xf numFmtId="0" fontId="13" fillId="2" borderId="6" xfId="0" applyFont="1" applyFill="1" applyBorder="1" applyAlignment="1">
      <alignment horizontal="left" vertical="center" wrapText="1"/>
    </xf>
    <xf numFmtId="167" fontId="12" fillId="0" borderId="6" xfId="4" applyNumberFormat="1" applyFont="1" applyBorder="1" applyAlignment="1" applyProtection="1">
      <alignment vertical="center" wrapText="1"/>
    </xf>
    <xf numFmtId="0" fontId="11" fillId="0" borderId="6" xfId="4" applyFont="1" applyBorder="1" applyAlignment="1" applyProtection="1">
      <alignment horizontal="left" vertical="center" wrapText="1"/>
    </xf>
    <xf numFmtId="4" fontId="11" fillId="2" borderId="6" xfId="0" applyNumberFormat="1" applyFont="1" applyFill="1" applyBorder="1" applyAlignment="1">
      <alignment horizontal="right" vertical="center" wrapText="1"/>
    </xf>
    <xf numFmtId="0" fontId="18" fillId="0" borderId="6" xfId="4" applyFont="1" applyBorder="1" applyAlignment="1" applyProtection="1">
      <alignment horizontal="center" vertical="center"/>
    </xf>
    <xf numFmtId="4" fontId="29" fillId="2" borderId="6" xfId="0" applyNumberFormat="1" applyFont="1" applyFill="1" applyBorder="1" applyAlignment="1">
      <alignment horizontal="right" vertical="center" wrapText="1"/>
    </xf>
    <xf numFmtId="167" fontId="12" fillId="0" borderId="6" xfId="4" applyNumberFormat="1" applyFont="1" applyBorder="1" applyAlignment="1" applyProtection="1">
      <alignment wrapText="1"/>
    </xf>
    <xf numFmtId="49" fontId="11" fillId="0" borderId="6" xfId="4" applyNumberFormat="1" applyFont="1" applyBorder="1" applyAlignment="1" applyProtection="1">
      <alignment horizontal="center" vertical="center" wrapText="1"/>
    </xf>
    <xf numFmtId="10" fontId="5" fillId="0" borderId="0" xfId="0" applyNumberFormat="1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4" fontId="20" fillId="0" borderId="0" xfId="0" applyNumberFormat="1" applyFont="1" applyAlignment="1">
      <alignment horizontal="center" wrapText="1"/>
    </xf>
    <xf numFmtId="49" fontId="27" fillId="0" borderId="6" xfId="0" applyNumberFormat="1" applyFont="1" applyBorder="1" applyAlignment="1">
      <alignment horizontal="center" vertical="center" wrapText="1"/>
    </xf>
    <xf numFmtId="49" fontId="28" fillId="0" borderId="6" xfId="0" applyNumberFormat="1" applyFont="1" applyBorder="1" applyAlignment="1">
      <alignment horizontal="center" vertical="center" wrapText="1"/>
    </xf>
    <xf numFmtId="4" fontId="27" fillId="0" borderId="6" xfId="0" applyNumberFormat="1" applyFont="1" applyBorder="1" applyAlignment="1">
      <alignment horizontal="center" vertical="center" wrapText="1"/>
    </xf>
    <xf numFmtId="4" fontId="27" fillId="0" borderId="9" xfId="0" applyNumberFormat="1" applyFont="1" applyBorder="1" applyAlignment="1">
      <alignment horizontal="center" vertical="center" wrapText="1"/>
    </xf>
    <xf numFmtId="4" fontId="27" fillId="0" borderId="10" xfId="0" applyNumberFormat="1" applyFont="1" applyBorder="1" applyAlignment="1">
      <alignment horizontal="center" vertical="center" wrapText="1"/>
    </xf>
    <xf numFmtId="4" fontId="27" fillId="0" borderId="3" xfId="0" applyNumberFormat="1" applyFont="1" applyBorder="1" applyAlignment="1">
      <alignment horizontal="center" vertical="center" wrapText="1"/>
    </xf>
    <xf numFmtId="4" fontId="27" fillId="0" borderId="5" xfId="0" applyNumberFormat="1" applyFont="1" applyBorder="1" applyAlignment="1">
      <alignment horizontal="center" vertical="center" wrapText="1"/>
    </xf>
    <xf numFmtId="4" fontId="28" fillId="0" borderId="6" xfId="0" applyNumberFormat="1" applyFont="1" applyBorder="1" applyAlignment="1">
      <alignment wrapText="1"/>
    </xf>
    <xf numFmtId="4" fontId="27" fillId="0" borderId="1" xfId="0" applyNumberFormat="1" applyFont="1" applyBorder="1" applyAlignment="1">
      <alignment horizontal="center" vertical="center" wrapText="1"/>
    </xf>
    <xf numFmtId="4" fontId="27" fillId="0" borderId="11" xfId="0" applyNumberFormat="1" applyFont="1" applyBorder="1" applyAlignment="1">
      <alignment horizontal="center" vertical="center" wrapText="1"/>
    </xf>
    <xf numFmtId="4" fontId="20" fillId="0" borderId="6" xfId="0" applyNumberFormat="1" applyFont="1" applyBorder="1" applyAlignment="1">
      <alignment horizontal="center" vertical="center"/>
    </xf>
    <xf numFmtId="4" fontId="21" fillId="0" borderId="6" xfId="0" applyNumberFormat="1" applyFont="1" applyBorder="1"/>
    <xf numFmtId="4" fontId="22" fillId="0" borderId="9" xfId="0" applyNumberFormat="1" applyFont="1" applyBorder="1" applyAlignment="1">
      <alignment horizontal="center" vertical="center"/>
    </xf>
    <xf numFmtId="4" fontId="22" fillId="0" borderId="7" xfId="0" applyNumberFormat="1" applyFont="1" applyBorder="1" applyAlignment="1">
      <alignment horizontal="center" vertical="center"/>
    </xf>
    <xf numFmtId="4" fontId="21" fillId="0" borderId="7" xfId="0" applyNumberFormat="1" applyFont="1" applyBorder="1"/>
    <xf numFmtId="4" fontId="21" fillId="0" borderId="10" xfId="0" applyNumberFormat="1" applyFont="1" applyBorder="1"/>
    <xf numFmtId="4" fontId="22" fillId="0" borderId="13" xfId="0" applyNumberFormat="1" applyFont="1" applyBorder="1" applyAlignment="1">
      <alignment horizontal="center" vertical="center"/>
    </xf>
    <xf numFmtId="4" fontId="22" fillId="0" borderId="0" xfId="0" applyNumberFormat="1" applyFont="1" applyAlignment="1">
      <alignment horizontal="center" vertical="center"/>
    </xf>
    <xf numFmtId="4" fontId="21" fillId="0" borderId="0" xfId="0" applyNumberFormat="1" applyFont="1"/>
    <xf numFmtId="4" fontId="21" fillId="0" borderId="14" xfId="0" applyNumberFormat="1" applyFont="1" applyBorder="1"/>
    <xf numFmtId="4" fontId="23" fillId="0" borderId="13" xfId="0" applyNumberFormat="1" applyFont="1" applyBorder="1" applyAlignment="1">
      <alignment horizontal="center" vertical="center"/>
    </xf>
    <xf numFmtId="4" fontId="23" fillId="0" borderId="0" xfId="0" applyNumberFormat="1" applyFont="1" applyAlignment="1">
      <alignment horizontal="center" vertical="center"/>
    </xf>
    <xf numFmtId="4" fontId="20" fillId="0" borderId="13" xfId="0" applyNumberFormat="1" applyFont="1" applyBorder="1" applyAlignment="1">
      <alignment horizontal="center" vertical="center"/>
    </xf>
    <xf numFmtId="4" fontId="20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0" fillId="0" borderId="0" xfId="4" applyFont="1" applyBorder="1" applyAlignment="1" applyProtection="1">
      <alignment horizontal="center" vertical="center"/>
    </xf>
    <xf numFmtId="0" fontId="11" fillId="2" borderId="6" xfId="4" applyFont="1" applyFill="1" applyBorder="1" applyAlignment="1" applyProtection="1">
      <alignment horizontal="center" vertical="center" wrapText="1"/>
    </xf>
    <xf numFmtId="0" fontId="11" fillId="0" borderId="6" xfId="4" applyFont="1" applyBorder="1" applyAlignment="1" applyProtection="1">
      <alignment horizontal="center" vertical="center" wrapText="1"/>
    </xf>
    <xf numFmtId="0" fontId="12" fillId="0" borderId="6" xfId="4" applyFont="1" applyBorder="1" applyAlignment="1" applyProtection="1">
      <alignment horizontal="center" vertical="center" wrapText="1"/>
    </xf>
    <xf numFmtId="0" fontId="13" fillId="0" borderId="6" xfId="4" applyFont="1" applyBorder="1" applyAlignment="1" applyProtection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6">
    <cellStyle name="Excel Built-in Explanatory Text" xfId="4" xr:uid="{00000000-0005-0000-0000-000000000000}"/>
    <cellStyle name="Migliaia [0] 2 2" xfId="1" xr:uid="{00000000-0005-0000-0000-000001000000}"/>
    <cellStyle name="Normale" xfId="0" builtinId="0"/>
    <cellStyle name="Normale 2" xfId="5" xr:uid="{00000000-0005-0000-0000-000003000000}"/>
    <cellStyle name="Normale 3 2" xfId="2" xr:uid="{00000000-0005-0000-0000-000004000000}"/>
    <cellStyle name="Normale 4" xfId="3" xr:uid="{00000000-0005-0000-0000-000005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.0.32\0056_ragioneria\0056_ragioneria\PROSSIMA%20VARIAZIONE\Piano%20triennale%20opere%20pubbliche-RIMODULAT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leto 2018"/>
      <sheetName val="PTOP 2018-2020 Scheda 2"/>
      <sheetName val="Scheda 1"/>
      <sheetName val="Scheda 2b"/>
      <sheetName val="completo 2018 (2)"/>
      <sheetName val="Piano triennale opere pubblich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i Office">
  <a:themeElements>
    <a:clrScheme name="Blu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19"/>
  <sheetViews>
    <sheetView tabSelected="1" zoomScaleNormal="100" workbookViewId="0">
      <selection activeCell="B8" sqref="B8"/>
    </sheetView>
  </sheetViews>
  <sheetFormatPr defaultColWidth="8.42578125" defaultRowHeight="15" x14ac:dyDescent="0.25"/>
  <cols>
    <col min="1" max="1" width="45.42578125" style="8" customWidth="1"/>
    <col min="2" max="2" width="17.7109375" style="9" customWidth="1"/>
    <col min="3" max="3" width="17.42578125" style="9" customWidth="1"/>
    <col min="4" max="4" width="19.140625" style="9" customWidth="1"/>
    <col min="5" max="5" width="49.5703125" style="9" customWidth="1"/>
    <col min="6" max="6" width="12.140625" style="9" customWidth="1"/>
    <col min="7" max="7" width="8.42578125" style="9"/>
    <col min="8" max="8" width="11.7109375" style="9" customWidth="1"/>
    <col min="9" max="257" width="8.42578125" style="9"/>
  </cols>
  <sheetData>
    <row r="1" spans="1:5" ht="25.5" customHeight="1" x14ac:dyDescent="0.25">
      <c r="A1" s="115" t="s">
        <v>194</v>
      </c>
      <c r="B1" s="115"/>
      <c r="C1" s="115"/>
      <c r="D1" s="115"/>
      <c r="E1" s="115"/>
    </row>
    <row r="2" spans="1:5" ht="25.5" customHeight="1" x14ac:dyDescent="0.25">
      <c r="A2" s="116" t="s">
        <v>0</v>
      </c>
      <c r="B2" s="116"/>
      <c r="C2" s="116"/>
      <c r="D2" s="116"/>
      <c r="E2" s="116"/>
    </row>
    <row r="3" spans="1:5" ht="25.5" customHeight="1" x14ac:dyDescent="0.25">
      <c r="A3" s="116" t="s">
        <v>1</v>
      </c>
      <c r="B3" s="116"/>
      <c r="C3" s="116"/>
      <c r="D3" s="116"/>
      <c r="E3" s="116"/>
    </row>
    <row r="4" spans="1:5" ht="19.5" x14ac:dyDescent="0.25">
      <c r="A4" s="10"/>
      <c r="B4" s="11"/>
      <c r="C4" s="11"/>
      <c r="D4" s="11"/>
      <c r="E4" s="12"/>
    </row>
    <row r="5" spans="1:5" ht="19.5" customHeight="1" x14ac:dyDescent="0.25">
      <c r="A5" s="117" t="s">
        <v>2</v>
      </c>
      <c r="B5" s="118" t="s">
        <v>3</v>
      </c>
      <c r="C5" s="118"/>
      <c r="D5" s="118"/>
      <c r="E5" s="118"/>
    </row>
    <row r="6" spans="1:5" ht="19.5" x14ac:dyDescent="0.25">
      <c r="A6" s="117"/>
      <c r="B6" s="118" t="s">
        <v>4</v>
      </c>
      <c r="C6" s="118"/>
      <c r="D6" s="118"/>
      <c r="E6" s="118" t="s">
        <v>5</v>
      </c>
    </row>
    <row r="7" spans="1:5" ht="19.5" x14ac:dyDescent="0.25">
      <c r="A7" s="117"/>
      <c r="B7" s="7">
        <v>2026</v>
      </c>
      <c r="C7" s="7">
        <v>2027</v>
      </c>
      <c r="D7" s="7">
        <v>2028</v>
      </c>
      <c r="E7" s="118"/>
    </row>
    <row r="8" spans="1:5" ht="39" x14ac:dyDescent="0.25">
      <c r="A8" s="13" t="s">
        <v>6</v>
      </c>
      <c r="B8" s="14">
        <v>6150000</v>
      </c>
      <c r="C8" s="14">
        <v>2500000</v>
      </c>
      <c r="D8" s="14"/>
      <c r="E8" s="14">
        <f>B8+C8+D8</f>
        <v>8650000</v>
      </c>
    </row>
    <row r="9" spans="1:5" ht="58.5" x14ac:dyDescent="0.25">
      <c r="A9" s="13" t="s">
        <v>7</v>
      </c>
      <c r="B9" s="14">
        <v>0</v>
      </c>
      <c r="C9" s="14">
        <v>0</v>
      </c>
      <c r="D9" s="14">
        <v>0</v>
      </c>
      <c r="E9" s="14">
        <f t="shared" ref="E9:E14" si="0">B9+C9+D9</f>
        <v>0</v>
      </c>
    </row>
    <row r="10" spans="1:5" ht="39" x14ac:dyDescent="0.25">
      <c r="A10" s="13" t="s">
        <v>8</v>
      </c>
      <c r="B10" s="14">
        <v>0</v>
      </c>
      <c r="C10" s="14">
        <v>1000000</v>
      </c>
      <c r="D10" s="14">
        <v>0</v>
      </c>
      <c r="E10" s="14">
        <f t="shared" si="0"/>
        <v>1000000</v>
      </c>
    </row>
    <row r="11" spans="1:5" ht="36" customHeight="1" x14ac:dyDescent="0.25">
      <c r="A11" s="13" t="s">
        <v>9</v>
      </c>
      <c r="B11" s="14">
        <v>900000</v>
      </c>
      <c r="C11" s="14">
        <v>1042208.94</v>
      </c>
      <c r="D11" s="14">
        <v>500000</v>
      </c>
      <c r="E11" s="14">
        <f t="shared" si="0"/>
        <v>2442208.94</v>
      </c>
    </row>
    <row r="12" spans="1:5" ht="97.5" x14ac:dyDescent="0.25">
      <c r="A12" s="13" t="s">
        <v>10</v>
      </c>
      <c r="B12" s="14">
        <v>0</v>
      </c>
      <c r="C12" s="14">
        <v>0</v>
      </c>
      <c r="D12" s="14">
        <v>0</v>
      </c>
      <c r="E12" s="14">
        <f t="shared" si="0"/>
        <v>0</v>
      </c>
    </row>
    <row r="13" spans="1:5" ht="39" x14ac:dyDescent="0.25">
      <c r="A13" s="13" t="s">
        <v>11</v>
      </c>
      <c r="B13" s="14">
        <v>0</v>
      </c>
      <c r="C13" s="14">
        <v>0</v>
      </c>
      <c r="D13" s="14">
        <v>0</v>
      </c>
      <c r="E13" s="14">
        <f t="shared" si="0"/>
        <v>0</v>
      </c>
    </row>
    <row r="14" spans="1:5" ht="36" customHeight="1" x14ac:dyDescent="0.25">
      <c r="A14" s="13" t="s">
        <v>12</v>
      </c>
      <c r="B14" s="14">
        <v>400000</v>
      </c>
      <c r="C14" s="14">
        <v>600000</v>
      </c>
      <c r="D14" s="14">
        <v>0</v>
      </c>
      <c r="E14" s="14">
        <f t="shared" si="0"/>
        <v>1000000</v>
      </c>
    </row>
    <row r="15" spans="1:5" s="17" customFormat="1" ht="37.5" customHeight="1" x14ac:dyDescent="0.25">
      <c r="A15" s="15" t="s">
        <v>13</v>
      </c>
      <c r="B15" s="16">
        <v>7450000</v>
      </c>
      <c r="C15" s="16">
        <f t="shared" ref="C15:D15" si="1">SUM(C8:C14)</f>
        <v>5142208.9399999995</v>
      </c>
      <c r="D15" s="16">
        <f t="shared" si="1"/>
        <v>500000</v>
      </c>
      <c r="E15" s="16">
        <f>SUM(E8:E14)</f>
        <v>13092208.939999999</v>
      </c>
    </row>
    <row r="16" spans="1:5" ht="19.5" x14ac:dyDescent="0.25">
      <c r="A16" s="18"/>
      <c r="B16" s="19"/>
      <c r="C16" s="19"/>
      <c r="D16" s="19"/>
      <c r="E16" s="19"/>
    </row>
    <row r="17" spans="1:6" ht="19.5" x14ac:dyDescent="0.25">
      <c r="A17" s="18"/>
      <c r="B17" s="20"/>
      <c r="C17" s="20"/>
      <c r="D17" s="20"/>
      <c r="E17" s="20" t="s">
        <v>14</v>
      </c>
      <c r="F17" s="21"/>
    </row>
    <row r="18" spans="1:6" ht="28.5" customHeight="1" x14ac:dyDescent="0.25">
      <c r="A18" s="22" t="s">
        <v>15</v>
      </c>
      <c r="B18" s="19"/>
      <c r="C18" s="19"/>
      <c r="D18" s="19"/>
      <c r="E18" s="19" t="s">
        <v>16</v>
      </c>
    </row>
    <row r="19" spans="1:6" ht="64.5" customHeight="1" x14ac:dyDescent="0.25">
      <c r="A19" s="114" t="s">
        <v>17</v>
      </c>
      <c r="B19" s="114"/>
      <c r="C19" s="114"/>
      <c r="D19" s="114"/>
      <c r="E19" s="114"/>
    </row>
  </sheetData>
  <mergeCells count="8">
    <mergeCell ref="A19:E19"/>
    <mergeCell ref="A1:E1"/>
    <mergeCell ref="A2:E2"/>
    <mergeCell ref="A3:E3"/>
    <mergeCell ref="A5:A7"/>
    <mergeCell ref="B5:E5"/>
    <mergeCell ref="B6:D6"/>
    <mergeCell ref="E6:E7"/>
  </mergeCells>
  <pageMargins left="0.23622047244094488" right="0.23622047244094488" top="0.74803149606299213" bottom="0.74803149606299213" header="0.31496062992125984" footer="0.31496062992125984"/>
  <pageSetup paperSize="8" orientation="landscape" horizontalDpi="300" verticalDpi="300" r:id="rId1"/>
  <ignoredErrors>
    <ignoredError sqref="C15:D1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9"/>
  <sheetViews>
    <sheetView zoomScale="80" zoomScaleNormal="80" workbookViewId="0">
      <selection activeCell="S11" sqref="S11"/>
    </sheetView>
  </sheetViews>
  <sheetFormatPr defaultRowHeight="15" x14ac:dyDescent="0.25"/>
  <cols>
    <col min="1" max="1" width="3.85546875" customWidth="1"/>
    <col min="2" max="2" width="3" customWidth="1"/>
    <col min="3" max="3" width="7.140625" customWidth="1"/>
    <col min="4" max="4" width="9.7109375" customWidth="1"/>
    <col min="5" max="5" width="10.28515625" customWidth="1"/>
    <col min="6" max="6" width="12.28515625" customWidth="1"/>
    <col min="7" max="7" width="9.7109375" customWidth="1"/>
    <col min="8" max="8" width="11.85546875" customWidth="1"/>
    <col min="9" max="9" width="12.42578125" customWidth="1"/>
    <col min="10" max="10" width="8.42578125" customWidth="1"/>
    <col min="11" max="11" width="9" customWidth="1"/>
    <col min="12" max="12" width="11" customWidth="1"/>
    <col min="13" max="13" width="12" customWidth="1"/>
    <col min="14" max="14" width="10.85546875" customWidth="1"/>
    <col min="15" max="15" width="7.7109375" customWidth="1"/>
    <col min="16" max="16" width="6.7109375" customWidth="1"/>
    <col min="17" max="17" width="17.5703125" customWidth="1"/>
    <col min="18" max="18" width="13.28515625" customWidth="1"/>
    <col min="19" max="19" width="19.7109375" customWidth="1"/>
  </cols>
  <sheetData>
    <row r="1" spans="1:19" x14ac:dyDescent="0.25">
      <c r="A1" s="134" t="s">
        <v>201</v>
      </c>
      <c r="B1" s="135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7"/>
    </row>
    <row r="2" spans="1:19" x14ac:dyDescent="0.25">
      <c r="A2" s="138" t="s">
        <v>0</v>
      </c>
      <c r="B2" s="139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1"/>
    </row>
    <row r="3" spans="1:19" x14ac:dyDescent="0.25">
      <c r="A3" s="142" t="s">
        <v>157</v>
      </c>
      <c r="B3" s="143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1"/>
    </row>
    <row r="4" spans="1:19" x14ac:dyDescent="0.25">
      <c r="A4" s="144" t="s">
        <v>158</v>
      </c>
      <c r="B4" s="145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1"/>
    </row>
    <row r="5" spans="1:19" x14ac:dyDescent="0.25">
      <c r="A5" s="144"/>
      <c r="B5" s="145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1"/>
    </row>
    <row r="6" spans="1:19" x14ac:dyDescent="0.25">
      <c r="A6" s="87"/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9"/>
    </row>
    <row r="7" spans="1:19" x14ac:dyDescent="0.25">
      <c r="A7" s="87"/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9"/>
    </row>
    <row r="8" spans="1:19" x14ac:dyDescent="0.25">
      <c r="A8" s="132" t="s">
        <v>159</v>
      </c>
      <c r="B8" s="132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</row>
    <row r="9" spans="1:19" ht="15" customHeight="1" x14ac:dyDescent="0.25">
      <c r="A9" s="125" t="s">
        <v>160</v>
      </c>
      <c r="B9" s="126"/>
      <c r="C9" s="124" t="s">
        <v>161</v>
      </c>
      <c r="D9" s="130" t="s">
        <v>162</v>
      </c>
      <c r="E9" s="124" t="s">
        <v>163</v>
      </c>
      <c r="F9" s="130" t="s">
        <v>164</v>
      </c>
      <c r="G9" s="124" t="s">
        <v>165</v>
      </c>
      <c r="H9" s="124" t="s">
        <v>166</v>
      </c>
      <c r="I9" s="124" t="s">
        <v>167</v>
      </c>
      <c r="J9" s="124" t="s">
        <v>168</v>
      </c>
      <c r="K9" s="124" t="s">
        <v>169</v>
      </c>
      <c r="L9" s="124" t="s">
        <v>170</v>
      </c>
      <c r="M9" s="124" t="s">
        <v>171</v>
      </c>
      <c r="N9" s="122" t="s">
        <v>172</v>
      </c>
      <c r="O9" s="124" t="s">
        <v>173</v>
      </c>
      <c r="P9" s="124" t="s">
        <v>174</v>
      </c>
      <c r="Q9" s="130" t="s">
        <v>175</v>
      </c>
      <c r="R9" s="130" t="s">
        <v>176</v>
      </c>
      <c r="S9" s="124" t="s">
        <v>177</v>
      </c>
    </row>
    <row r="10" spans="1:19" ht="81" customHeight="1" x14ac:dyDescent="0.25">
      <c r="A10" s="127"/>
      <c r="B10" s="128"/>
      <c r="C10" s="129"/>
      <c r="D10" s="131"/>
      <c r="E10" s="124"/>
      <c r="F10" s="131"/>
      <c r="G10" s="124"/>
      <c r="H10" s="124"/>
      <c r="I10" s="124"/>
      <c r="J10" s="124"/>
      <c r="K10" s="124"/>
      <c r="L10" s="124"/>
      <c r="M10" s="124"/>
      <c r="N10" s="123"/>
      <c r="O10" s="124"/>
      <c r="P10" s="124"/>
      <c r="Q10" s="131"/>
      <c r="R10" s="131"/>
      <c r="S10" s="124"/>
    </row>
    <row r="11" spans="1:19" x14ac:dyDescent="0.25">
      <c r="A11" s="119" t="s">
        <v>178</v>
      </c>
      <c r="B11" s="120"/>
      <c r="C11" s="90" t="s">
        <v>178</v>
      </c>
      <c r="D11" s="90" t="s">
        <v>179</v>
      </c>
      <c r="E11" s="90" t="s">
        <v>180</v>
      </c>
      <c r="F11" s="90" t="s">
        <v>181</v>
      </c>
      <c r="G11" s="90" t="s">
        <v>182</v>
      </c>
      <c r="H11" s="90" t="s">
        <v>182</v>
      </c>
      <c r="I11" s="90" t="s">
        <v>182</v>
      </c>
      <c r="J11" s="90" t="s">
        <v>182</v>
      </c>
      <c r="K11" s="90" t="s">
        <v>183</v>
      </c>
      <c r="L11" s="90" t="s">
        <v>184</v>
      </c>
      <c r="M11" s="90" t="s">
        <v>185</v>
      </c>
      <c r="N11" s="90" t="s">
        <v>186</v>
      </c>
      <c r="O11" s="90" t="s">
        <v>185</v>
      </c>
      <c r="P11" s="90" t="s">
        <v>187</v>
      </c>
      <c r="Q11" s="90" t="s">
        <v>185</v>
      </c>
      <c r="R11" s="90" t="s">
        <v>185</v>
      </c>
      <c r="S11" s="90" t="s">
        <v>185</v>
      </c>
    </row>
    <row r="12" spans="1:19" x14ac:dyDescent="0.25">
      <c r="A12" s="91" t="s">
        <v>157</v>
      </c>
      <c r="B12" s="92"/>
      <c r="C12" s="92" t="s">
        <v>157</v>
      </c>
      <c r="D12" s="92"/>
      <c r="E12" s="92"/>
      <c r="F12" s="92"/>
      <c r="G12" s="93" t="s">
        <v>188</v>
      </c>
      <c r="H12" s="93" t="s">
        <v>188</v>
      </c>
      <c r="I12" s="93" t="s">
        <v>188</v>
      </c>
      <c r="J12" s="93" t="s">
        <v>188</v>
      </c>
      <c r="K12" s="92"/>
      <c r="L12" s="92"/>
      <c r="M12" s="92"/>
      <c r="N12" s="92"/>
      <c r="O12" s="92"/>
      <c r="P12" s="92"/>
      <c r="Q12" s="92"/>
      <c r="R12" s="92"/>
      <c r="S12" s="94"/>
    </row>
    <row r="13" spans="1:19" ht="15.75" customHeight="1" x14ac:dyDescent="0.25">
      <c r="A13" s="87"/>
      <c r="B13" s="88"/>
      <c r="C13" s="88"/>
      <c r="D13" s="121" t="s">
        <v>189</v>
      </c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88"/>
      <c r="P13" s="88"/>
      <c r="Q13" s="88"/>
      <c r="R13" s="88"/>
      <c r="S13" s="89"/>
    </row>
    <row r="14" spans="1:19" x14ac:dyDescent="0.25">
      <c r="A14" s="87"/>
      <c r="B14" s="88"/>
      <c r="C14" s="88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88"/>
      <c r="P14" s="88"/>
      <c r="Q14" s="88"/>
      <c r="R14" s="88"/>
      <c r="S14" s="89"/>
    </row>
    <row r="15" spans="1:19" x14ac:dyDescent="0.25">
      <c r="A15" s="87"/>
      <c r="B15" s="88"/>
      <c r="C15" s="88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85"/>
      <c r="O15" s="97" t="s">
        <v>14</v>
      </c>
      <c r="P15" s="97"/>
      <c r="Q15" s="88"/>
      <c r="R15" s="88"/>
      <c r="S15" s="89"/>
    </row>
    <row r="16" spans="1:19" x14ac:dyDescent="0.25">
      <c r="A16" s="87"/>
      <c r="B16" s="88"/>
      <c r="C16" s="88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88"/>
      <c r="O16" s="97" t="s">
        <v>190</v>
      </c>
      <c r="P16" s="97"/>
      <c r="Q16" s="88"/>
      <c r="R16" s="88"/>
      <c r="S16" s="89"/>
    </row>
    <row r="17" spans="1:19" x14ac:dyDescent="0.25">
      <c r="A17" s="98"/>
      <c r="B17" s="99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8"/>
      <c r="N17" s="88"/>
      <c r="O17" s="88"/>
      <c r="P17" s="88"/>
      <c r="Q17" s="85"/>
      <c r="R17" s="85"/>
      <c r="S17" s="86"/>
    </row>
    <row r="18" spans="1:19" x14ac:dyDescent="0.25">
      <c r="A18" s="100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2"/>
    </row>
    <row r="19" spans="1:19" x14ac:dyDescent="0.25">
      <c r="A19" s="103"/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5"/>
    </row>
  </sheetData>
  <mergeCells count="26">
    <mergeCell ref="A8:S8"/>
    <mergeCell ref="A1:S1"/>
    <mergeCell ref="A2:S2"/>
    <mergeCell ref="A3:S3"/>
    <mergeCell ref="A4:S4"/>
    <mergeCell ref="A5:S5"/>
    <mergeCell ref="Q9:Q10"/>
    <mergeCell ref="R9:R10"/>
    <mergeCell ref="S9:S10"/>
    <mergeCell ref="H9:H10"/>
    <mergeCell ref="I9:I10"/>
    <mergeCell ref="J9:J10"/>
    <mergeCell ref="K9:K10"/>
    <mergeCell ref="L9:L10"/>
    <mergeCell ref="M9:M10"/>
    <mergeCell ref="A11:B11"/>
    <mergeCell ref="D13:N13"/>
    <mergeCell ref="N9:N10"/>
    <mergeCell ref="O9:O10"/>
    <mergeCell ref="P9:P10"/>
    <mergeCell ref="A9:B10"/>
    <mergeCell ref="C9:C10"/>
    <mergeCell ref="D9:D10"/>
    <mergeCell ref="E9:E10"/>
    <mergeCell ref="F9:F10"/>
    <mergeCell ref="G9:G10"/>
  </mergeCells>
  <pageMargins left="0.23622047244094491" right="0.23622047244094491" top="0.74803149606299213" bottom="0.74803149606299213" header="0.31496062992125984" footer="0.31496062992125984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17"/>
  <sheetViews>
    <sheetView topLeftCell="C8" zoomScaleNormal="100" workbookViewId="0">
      <selection activeCell="L20" sqref="L20"/>
    </sheetView>
  </sheetViews>
  <sheetFormatPr defaultColWidth="8.7109375" defaultRowHeight="15" x14ac:dyDescent="0.25"/>
  <cols>
    <col min="4" max="4" width="24.7109375" customWidth="1"/>
    <col min="7" max="7" width="39.7109375" customWidth="1"/>
    <col min="8" max="11" width="20.42578125" customWidth="1"/>
    <col min="12" max="12" width="16.140625" customWidth="1"/>
    <col min="13" max="13" width="15.42578125" customWidth="1"/>
    <col min="14" max="14" width="18.28515625" customWidth="1"/>
    <col min="15" max="15" width="14.42578125" customWidth="1"/>
    <col min="16" max="16" width="15.42578125" customWidth="1"/>
  </cols>
  <sheetData>
    <row r="1" spans="1:18" ht="102.75" customHeight="1" x14ac:dyDescent="0.25">
      <c r="A1" s="146" t="s">
        <v>195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</row>
    <row r="2" spans="1:18" ht="27.75" customHeight="1" x14ac:dyDescent="0.25">
      <c r="A2" s="146" t="s">
        <v>0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</row>
    <row r="3" spans="1:18" ht="27.75" customHeight="1" x14ac:dyDescent="0.25">
      <c r="A3" s="146" t="s">
        <v>18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</row>
    <row r="4" spans="1:18" ht="17.25" x14ac:dyDescent="0.3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</row>
    <row r="5" spans="1:18" ht="17.25" customHeight="1" x14ac:dyDescent="0.3">
      <c r="A5" s="147" t="s">
        <v>19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23"/>
      <c r="R5" s="23"/>
    </row>
    <row r="6" spans="1:18" s="25" customFormat="1" ht="51" customHeight="1" x14ac:dyDescent="0.25">
      <c r="A6" s="148" t="s">
        <v>20</v>
      </c>
      <c r="B6" s="148" t="s">
        <v>21</v>
      </c>
      <c r="C6" s="148" t="s">
        <v>22</v>
      </c>
      <c r="D6" s="148" t="s">
        <v>23</v>
      </c>
      <c r="E6" s="148" t="s">
        <v>24</v>
      </c>
      <c r="F6" s="148"/>
      <c r="G6" s="148"/>
      <c r="H6" s="148" t="s">
        <v>25</v>
      </c>
      <c r="I6" s="148" t="s">
        <v>26</v>
      </c>
      <c r="J6" s="148" t="s">
        <v>27</v>
      </c>
      <c r="K6" s="148" t="s">
        <v>28</v>
      </c>
      <c r="L6" s="148" t="s">
        <v>29</v>
      </c>
      <c r="M6" s="148" t="s">
        <v>30</v>
      </c>
      <c r="N6" s="148"/>
      <c r="O6" s="148"/>
      <c r="P6" s="148"/>
      <c r="Q6" s="24"/>
      <c r="R6" s="24"/>
    </row>
    <row r="7" spans="1:18" s="27" customFormat="1" ht="120" customHeight="1" x14ac:dyDescent="0.3">
      <c r="A7" s="148"/>
      <c r="B7" s="148"/>
      <c r="C7" s="148"/>
      <c r="D7" s="148"/>
      <c r="E7" s="5" t="s">
        <v>31</v>
      </c>
      <c r="F7" s="5" t="s">
        <v>32</v>
      </c>
      <c r="G7" s="5" t="s">
        <v>33</v>
      </c>
      <c r="H7" s="148"/>
      <c r="I7" s="148"/>
      <c r="J7" s="148"/>
      <c r="K7" s="148"/>
      <c r="L7" s="148"/>
      <c r="M7" s="26" t="s">
        <v>34</v>
      </c>
      <c r="N7" s="26" t="s">
        <v>35</v>
      </c>
      <c r="O7" s="26" t="s">
        <v>36</v>
      </c>
      <c r="P7" s="5" t="s">
        <v>13</v>
      </c>
      <c r="Q7" s="4"/>
      <c r="R7" s="4"/>
    </row>
    <row r="8" spans="1:18" ht="51.75" x14ac:dyDescent="0.3">
      <c r="A8" s="28"/>
      <c r="B8" s="28"/>
      <c r="C8" s="28"/>
      <c r="D8" s="81" t="s">
        <v>37</v>
      </c>
      <c r="E8" s="28">
        <v>10</v>
      </c>
      <c r="F8" s="28">
        <v>54</v>
      </c>
      <c r="G8" s="28">
        <v>18</v>
      </c>
      <c r="H8" s="28"/>
      <c r="I8" s="28" t="s">
        <v>38</v>
      </c>
      <c r="J8" s="28">
        <v>2</v>
      </c>
      <c r="K8" s="28">
        <v>3</v>
      </c>
      <c r="L8" s="28"/>
      <c r="M8" s="82">
        <v>347000</v>
      </c>
      <c r="N8" s="82"/>
      <c r="O8" s="82"/>
      <c r="P8" s="82">
        <v>347000</v>
      </c>
      <c r="Q8" s="23"/>
      <c r="R8" s="23"/>
    </row>
    <row r="9" spans="1:18" ht="62.25" customHeight="1" x14ac:dyDescent="0.3">
      <c r="A9" s="28"/>
      <c r="B9" s="28"/>
      <c r="C9" s="28"/>
      <c r="D9" s="81" t="s">
        <v>39</v>
      </c>
      <c r="E9" s="28">
        <v>10</v>
      </c>
      <c r="F9" s="28">
        <v>54</v>
      </c>
      <c r="G9" s="28">
        <v>18</v>
      </c>
      <c r="H9" s="28"/>
      <c r="I9" s="28" t="s">
        <v>38</v>
      </c>
      <c r="J9" s="28">
        <v>2</v>
      </c>
      <c r="K9" s="28">
        <v>3</v>
      </c>
      <c r="L9" s="28"/>
      <c r="M9" s="82">
        <v>4000</v>
      </c>
      <c r="N9" s="82"/>
      <c r="O9" s="82"/>
      <c r="P9" s="82">
        <v>4000</v>
      </c>
      <c r="Q9" s="23"/>
      <c r="R9" s="23"/>
    </row>
    <row r="10" spans="1:18" ht="34.5" x14ac:dyDescent="0.3">
      <c r="A10" s="28"/>
      <c r="B10" s="28"/>
      <c r="C10" s="28"/>
      <c r="D10" s="81" t="s">
        <v>40</v>
      </c>
      <c r="E10" s="28">
        <v>10</v>
      </c>
      <c r="F10" s="28">
        <v>54</v>
      </c>
      <c r="G10" s="28">
        <v>18</v>
      </c>
      <c r="H10" s="28"/>
      <c r="I10" s="28" t="s">
        <v>38</v>
      </c>
      <c r="J10" s="28">
        <v>2</v>
      </c>
      <c r="K10" s="28">
        <v>3</v>
      </c>
      <c r="L10" s="28"/>
      <c r="M10" s="82">
        <v>250000</v>
      </c>
      <c r="N10" s="82"/>
      <c r="O10" s="82"/>
      <c r="P10" s="82">
        <v>250000</v>
      </c>
      <c r="Q10" s="23"/>
      <c r="R10" s="23"/>
    </row>
    <row r="11" spans="1:18" ht="34.5" x14ac:dyDescent="0.3">
      <c r="A11" s="28"/>
      <c r="B11" s="28"/>
      <c r="C11" s="28"/>
      <c r="D11" s="81" t="s">
        <v>41</v>
      </c>
      <c r="E11" s="28">
        <v>10</v>
      </c>
      <c r="F11" s="28">
        <v>54</v>
      </c>
      <c r="G11" s="28">
        <v>18</v>
      </c>
      <c r="H11" s="28"/>
      <c r="I11" s="28" t="s">
        <v>38</v>
      </c>
      <c r="J11" s="28">
        <v>2</v>
      </c>
      <c r="K11" s="28">
        <v>3</v>
      </c>
      <c r="L11" s="28"/>
      <c r="M11" s="82"/>
      <c r="N11" s="82">
        <v>79800</v>
      </c>
      <c r="O11" s="82"/>
      <c r="P11" s="82">
        <v>79800</v>
      </c>
      <c r="Q11" s="23"/>
      <c r="R11" s="23"/>
    </row>
    <row r="12" spans="1:18" ht="51.75" x14ac:dyDescent="0.3">
      <c r="A12" s="28"/>
      <c r="B12" s="28"/>
      <c r="C12" s="28"/>
      <c r="D12" s="81" t="s">
        <v>42</v>
      </c>
      <c r="E12" s="28">
        <v>10</v>
      </c>
      <c r="F12" s="28">
        <v>54</v>
      </c>
      <c r="G12" s="28">
        <v>18</v>
      </c>
      <c r="H12" s="28"/>
      <c r="I12" s="28" t="s">
        <v>38</v>
      </c>
      <c r="J12" s="28">
        <v>2</v>
      </c>
      <c r="K12" s="28">
        <v>3</v>
      </c>
      <c r="L12" s="28"/>
      <c r="M12" s="82"/>
      <c r="N12" s="82">
        <v>340000</v>
      </c>
      <c r="O12" s="82"/>
      <c r="P12" s="82">
        <v>340000</v>
      </c>
      <c r="Q12" s="23"/>
      <c r="R12" s="23"/>
    </row>
    <row r="13" spans="1:18" ht="17.25" x14ac:dyDescent="0.3">
      <c r="A13" s="28"/>
      <c r="B13" s="28"/>
      <c r="C13" s="28"/>
      <c r="D13" s="81" t="s">
        <v>43</v>
      </c>
      <c r="E13" s="28">
        <v>10</v>
      </c>
      <c r="F13" s="28">
        <v>54</v>
      </c>
      <c r="G13" s="28">
        <v>18</v>
      </c>
      <c r="H13" s="28"/>
      <c r="I13" s="28" t="s">
        <v>38</v>
      </c>
      <c r="J13" s="28">
        <v>2</v>
      </c>
      <c r="K13" s="28">
        <v>3</v>
      </c>
      <c r="L13" s="28"/>
      <c r="M13" s="82"/>
      <c r="N13" s="82">
        <v>30000</v>
      </c>
      <c r="O13" s="82"/>
      <c r="P13" s="82">
        <v>30000</v>
      </c>
      <c r="Q13" s="23"/>
      <c r="R13" s="23"/>
    </row>
    <row r="14" spans="1:18" ht="51.75" x14ac:dyDescent="0.3">
      <c r="A14" s="28"/>
      <c r="B14" s="28"/>
      <c r="C14" s="28"/>
      <c r="D14" s="81" t="s">
        <v>44</v>
      </c>
      <c r="E14" s="28">
        <v>10</v>
      </c>
      <c r="F14" s="28">
        <v>54</v>
      </c>
      <c r="G14" s="28">
        <v>18</v>
      </c>
      <c r="H14" s="28"/>
      <c r="I14" s="28" t="s">
        <v>38</v>
      </c>
      <c r="J14" s="28">
        <v>2</v>
      </c>
      <c r="K14" s="28">
        <v>3</v>
      </c>
      <c r="L14" s="28"/>
      <c r="M14" s="82"/>
      <c r="N14" s="82">
        <v>189000</v>
      </c>
      <c r="O14" s="82"/>
      <c r="P14" s="82">
        <v>189000</v>
      </c>
      <c r="Q14" s="23"/>
      <c r="R14" s="23"/>
    </row>
    <row r="15" spans="1:18" ht="17.25" x14ac:dyDescent="0.3">
      <c r="A15" s="6"/>
      <c r="B15" s="6"/>
      <c r="C15" s="6"/>
      <c r="D15" s="29"/>
      <c r="E15" s="6"/>
      <c r="F15" s="6"/>
      <c r="G15" s="6"/>
      <c r="H15" s="6"/>
      <c r="I15" s="6"/>
      <c r="J15" s="6"/>
      <c r="K15" s="6"/>
      <c r="L15" s="6"/>
      <c r="M15" s="30"/>
      <c r="N15" s="30"/>
      <c r="O15" s="30"/>
      <c r="P15" s="30"/>
      <c r="Q15" s="23"/>
      <c r="R15" s="23"/>
    </row>
    <row r="16" spans="1:18" ht="17.25" x14ac:dyDescent="0.3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149" t="s">
        <v>14</v>
      </c>
      <c r="N16" s="149"/>
      <c r="O16" s="149"/>
      <c r="P16" s="149"/>
      <c r="Q16" s="23"/>
      <c r="R16" s="23"/>
    </row>
    <row r="17" spans="1:18" ht="17.25" x14ac:dyDescent="0.3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149" t="s">
        <v>16</v>
      </c>
      <c r="N17" s="149"/>
      <c r="O17" s="149"/>
      <c r="P17" s="149"/>
      <c r="Q17" s="23"/>
      <c r="R17" s="23"/>
    </row>
  </sheetData>
  <autoFilter ref="A7:R14" xr:uid="{00000000-0009-0000-0000-000002000000}"/>
  <mergeCells count="17">
    <mergeCell ref="M16:P16"/>
    <mergeCell ref="M17:P17"/>
    <mergeCell ref="A1:R1"/>
    <mergeCell ref="A2:R2"/>
    <mergeCell ref="A3:R3"/>
    <mergeCell ref="A5:P5"/>
    <mergeCell ref="A6:A7"/>
    <mergeCell ref="B6:B7"/>
    <mergeCell ref="C6:C7"/>
    <mergeCell ref="D6:D7"/>
    <mergeCell ref="E6:G6"/>
    <mergeCell ref="H6:H7"/>
    <mergeCell ref="I6:I7"/>
    <mergeCell ref="J6:J7"/>
    <mergeCell ref="K6:K7"/>
    <mergeCell ref="L6:L7"/>
    <mergeCell ref="M6:P6"/>
  </mergeCells>
  <pageMargins left="0.23611111111111099" right="0.23611111111111099" top="0.74791666666666701" bottom="0.74791666666666701" header="0.511811023622047" footer="0.511811023622047"/>
  <pageSetup paperSize="8" scale="77" fitToHeight="0" orientation="landscape" horizontalDpi="300" verticalDpi="300" r:id="rId1"/>
  <rowBreaks count="1" manualBreakCount="1">
    <brk id="1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W32"/>
  <sheetViews>
    <sheetView topLeftCell="K19" zoomScaleNormal="100" workbookViewId="0">
      <selection activeCell="T24" sqref="T24"/>
    </sheetView>
  </sheetViews>
  <sheetFormatPr defaultColWidth="8.7109375" defaultRowHeight="15" x14ac:dyDescent="0.25"/>
  <cols>
    <col min="1" max="1" width="30.7109375" style="31" customWidth="1"/>
    <col min="2" max="2" width="6.7109375" style="32" customWidth="1"/>
    <col min="3" max="3" width="27.140625" style="31" customWidth="1"/>
    <col min="4" max="4" width="18.7109375" style="33" customWidth="1"/>
    <col min="5" max="5" width="14" style="32" customWidth="1"/>
    <col min="6" max="6" width="11.7109375" style="32" customWidth="1"/>
    <col min="7" max="7" width="9.85546875" style="32" customWidth="1"/>
    <col min="8" max="8" width="7.42578125" style="32" customWidth="1"/>
    <col min="9" max="9" width="9.7109375" style="32" customWidth="1"/>
    <col min="10" max="10" width="9.85546875" style="32" customWidth="1"/>
    <col min="11" max="11" width="15.42578125" style="32" customWidth="1"/>
    <col min="12" max="12" width="13.7109375" style="32" customWidth="1"/>
    <col min="13" max="13" width="13.140625" style="32" customWidth="1"/>
    <col min="14" max="14" width="26.7109375" style="34" customWidth="1"/>
    <col min="15" max="15" width="10.7109375" style="32" customWidth="1"/>
    <col min="16" max="18" width="18.140625" style="35" customWidth="1"/>
    <col min="19" max="19" width="17.7109375" style="35" customWidth="1"/>
    <col min="20" max="20" width="21.42578125" style="35" customWidth="1"/>
    <col min="21" max="21" width="9.85546875" style="32" customWidth="1"/>
    <col min="22" max="22" width="12" style="32" customWidth="1"/>
    <col min="23" max="23" width="17" style="32" customWidth="1"/>
    <col min="24" max="242" width="8.7109375" style="32"/>
    <col min="243" max="257" width="8.7109375" style="35"/>
  </cols>
  <sheetData>
    <row r="1" spans="1:253" s="35" customFormat="1" ht="152.25" customHeight="1" x14ac:dyDescent="0.25">
      <c r="A1" s="150" t="s">
        <v>200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</row>
    <row r="2" spans="1:253" s="35" customFormat="1" ht="27.75" customHeight="1" x14ac:dyDescent="0.25">
      <c r="A2" s="150" t="s">
        <v>0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</row>
    <row r="3" spans="1:253" s="35" customFormat="1" ht="27.75" customHeight="1" x14ac:dyDescent="0.25">
      <c r="A3" s="150" t="s">
        <v>45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</row>
    <row r="4" spans="1:253" s="35" customFormat="1" ht="27.75" customHeight="1" x14ac:dyDescent="0.25">
      <c r="A4" s="151" t="s">
        <v>46</v>
      </c>
      <c r="B4" s="152" t="s">
        <v>47</v>
      </c>
      <c r="C4" s="151" t="s">
        <v>48</v>
      </c>
      <c r="D4" s="151" t="s">
        <v>49</v>
      </c>
      <c r="E4" s="152" t="s">
        <v>50</v>
      </c>
      <c r="F4" s="152" t="s">
        <v>51</v>
      </c>
      <c r="G4" s="152" t="s">
        <v>52</v>
      </c>
      <c r="H4" s="152" t="s">
        <v>53</v>
      </c>
      <c r="I4" s="152"/>
      <c r="J4" s="152"/>
      <c r="K4" s="152" t="s">
        <v>54</v>
      </c>
      <c r="L4" s="152" t="s">
        <v>55</v>
      </c>
      <c r="M4" s="152" t="s">
        <v>56</v>
      </c>
      <c r="N4" s="153" t="s">
        <v>57</v>
      </c>
      <c r="O4" s="152" t="s">
        <v>58</v>
      </c>
      <c r="P4" s="154" t="s">
        <v>59</v>
      </c>
      <c r="Q4" s="154"/>
      <c r="R4" s="154"/>
      <c r="S4" s="154"/>
      <c r="T4" s="154"/>
      <c r="U4" s="154"/>
      <c r="V4" s="154"/>
      <c r="W4" s="154"/>
      <c r="X4" s="154"/>
      <c r="Y4" s="152" t="s">
        <v>60</v>
      </c>
    </row>
    <row r="5" spans="1:253" s="35" customFormat="1" ht="46.5" customHeight="1" x14ac:dyDescent="0.25">
      <c r="A5" s="151"/>
      <c r="B5" s="152"/>
      <c r="C5" s="151"/>
      <c r="D5" s="151"/>
      <c r="E5" s="152"/>
      <c r="F5" s="152"/>
      <c r="G5" s="152"/>
      <c r="H5" s="152" t="s">
        <v>31</v>
      </c>
      <c r="I5" s="152" t="s">
        <v>32</v>
      </c>
      <c r="J5" s="152" t="s">
        <v>33</v>
      </c>
      <c r="K5" s="152"/>
      <c r="L5" s="152"/>
      <c r="M5" s="152"/>
      <c r="N5" s="153"/>
      <c r="O5" s="152"/>
      <c r="P5" s="154">
        <v>2026</v>
      </c>
      <c r="Q5" s="154">
        <v>2027</v>
      </c>
      <c r="R5" s="154">
        <v>2028</v>
      </c>
      <c r="S5" s="154" t="s">
        <v>61</v>
      </c>
      <c r="T5" s="154" t="s">
        <v>62</v>
      </c>
      <c r="U5" s="152" t="s">
        <v>63</v>
      </c>
      <c r="V5" s="152" t="s">
        <v>64</v>
      </c>
      <c r="W5" s="152" t="s">
        <v>65</v>
      </c>
      <c r="X5" s="152"/>
      <c r="Y5" s="152"/>
    </row>
    <row r="6" spans="1:253" s="36" customFormat="1" ht="78.75" customHeight="1" x14ac:dyDescent="0.25">
      <c r="A6" s="151"/>
      <c r="B6" s="152"/>
      <c r="C6" s="151"/>
      <c r="D6" s="151"/>
      <c r="E6" s="152"/>
      <c r="F6" s="152"/>
      <c r="G6" s="152"/>
      <c r="H6" s="152"/>
      <c r="I6" s="152"/>
      <c r="J6" s="152"/>
      <c r="K6" s="152"/>
      <c r="L6" s="152"/>
      <c r="M6" s="152"/>
      <c r="N6" s="153"/>
      <c r="O6" s="152"/>
      <c r="P6" s="154"/>
      <c r="Q6" s="154"/>
      <c r="R6" s="154"/>
      <c r="S6" s="154"/>
      <c r="T6" s="154"/>
      <c r="U6" s="152"/>
      <c r="V6" s="152"/>
      <c r="W6" s="3" t="s">
        <v>66</v>
      </c>
      <c r="X6" s="3" t="s">
        <v>67</v>
      </c>
      <c r="Y6" s="152"/>
    </row>
    <row r="7" spans="1:253" s="36" customFormat="1" ht="33.75" customHeight="1" x14ac:dyDescent="0.25">
      <c r="A7" s="3" t="s">
        <v>68</v>
      </c>
      <c r="B7" s="3">
        <v>1</v>
      </c>
      <c r="C7" s="3" t="s">
        <v>69</v>
      </c>
      <c r="D7" s="3">
        <v>2027</v>
      </c>
      <c r="E7" s="3" t="s">
        <v>70</v>
      </c>
      <c r="F7" s="3" t="s">
        <v>38</v>
      </c>
      <c r="G7" s="3" t="s">
        <v>38</v>
      </c>
      <c r="H7" s="3">
        <v>10</v>
      </c>
      <c r="I7" s="3">
        <v>54</v>
      </c>
      <c r="J7" s="3">
        <v>18</v>
      </c>
      <c r="K7" s="3" t="s">
        <v>71</v>
      </c>
      <c r="L7" s="3" t="s">
        <v>72</v>
      </c>
      <c r="M7" s="3" t="s">
        <v>73</v>
      </c>
      <c r="N7" s="2" t="s">
        <v>74</v>
      </c>
      <c r="O7" s="3">
        <v>2</v>
      </c>
      <c r="P7" s="1"/>
      <c r="Q7" s="37">
        <v>30000</v>
      </c>
      <c r="R7" s="37">
        <v>170000</v>
      </c>
      <c r="S7" s="37">
        <v>100000</v>
      </c>
      <c r="T7" s="37">
        <f>P7+Q7+R7+S7</f>
        <v>300000</v>
      </c>
      <c r="U7" s="3"/>
      <c r="V7" s="3"/>
      <c r="W7" s="3"/>
      <c r="X7" s="3"/>
      <c r="Y7" s="3"/>
    </row>
    <row r="8" spans="1:253" s="42" customFormat="1" ht="25.5" x14ac:dyDescent="0.25">
      <c r="A8" s="38" t="s">
        <v>75</v>
      </c>
      <c r="B8" s="38">
        <v>2</v>
      </c>
      <c r="C8" s="38" t="s">
        <v>76</v>
      </c>
      <c r="D8" s="38">
        <v>2027</v>
      </c>
      <c r="E8" s="3" t="s">
        <v>77</v>
      </c>
      <c r="F8" s="3" t="s">
        <v>38</v>
      </c>
      <c r="G8" s="3" t="s">
        <v>38</v>
      </c>
      <c r="H8" s="3">
        <v>10</v>
      </c>
      <c r="I8" s="3" t="s">
        <v>78</v>
      </c>
      <c r="J8" s="3" t="s">
        <v>79</v>
      </c>
      <c r="K8" s="3" t="s">
        <v>71</v>
      </c>
      <c r="L8" s="3" t="s">
        <v>72</v>
      </c>
      <c r="M8" s="3" t="s">
        <v>80</v>
      </c>
      <c r="N8" s="107" t="s">
        <v>81</v>
      </c>
      <c r="O8" s="40">
        <v>2</v>
      </c>
      <c r="P8" s="37"/>
      <c r="Q8" s="37">
        <v>40000</v>
      </c>
      <c r="R8" s="37">
        <v>160000</v>
      </c>
      <c r="S8" s="37">
        <v>200000</v>
      </c>
      <c r="T8" s="37">
        <f>+P8+Q8+R8+S8</f>
        <v>400000</v>
      </c>
      <c r="U8" s="3"/>
      <c r="V8" s="3"/>
      <c r="W8" s="41"/>
      <c r="X8" s="41"/>
      <c r="Y8" s="41"/>
    </row>
    <row r="9" spans="1:253" s="42" customFormat="1" ht="25.5" x14ac:dyDescent="0.25">
      <c r="A9" s="38" t="s">
        <v>82</v>
      </c>
      <c r="B9" s="38">
        <f>1+B8</f>
        <v>3</v>
      </c>
      <c r="C9" s="38" t="s">
        <v>83</v>
      </c>
      <c r="D9" s="38">
        <v>2027</v>
      </c>
      <c r="E9" s="3" t="s">
        <v>77</v>
      </c>
      <c r="F9" s="3" t="s">
        <v>38</v>
      </c>
      <c r="G9" s="3" t="s">
        <v>38</v>
      </c>
      <c r="H9" s="3">
        <v>10</v>
      </c>
      <c r="I9" s="3" t="s">
        <v>78</v>
      </c>
      <c r="J9" s="3" t="s">
        <v>79</v>
      </c>
      <c r="K9" s="3" t="s">
        <v>71</v>
      </c>
      <c r="L9" s="3" t="s">
        <v>72</v>
      </c>
      <c r="M9" s="3" t="s">
        <v>80</v>
      </c>
      <c r="N9" s="107" t="s">
        <v>84</v>
      </c>
      <c r="O9" s="40">
        <v>2</v>
      </c>
      <c r="P9" s="37"/>
      <c r="Q9" s="37">
        <v>40000</v>
      </c>
      <c r="R9" s="37">
        <v>160000</v>
      </c>
      <c r="S9" s="37">
        <v>200000</v>
      </c>
      <c r="T9" s="37">
        <f>+P9+Q9+R9+S9</f>
        <v>400000</v>
      </c>
      <c r="U9" s="3"/>
      <c r="V9" s="3"/>
      <c r="W9" s="41"/>
      <c r="X9" s="41"/>
      <c r="Y9" s="41"/>
    </row>
    <row r="10" spans="1:253" s="42" customFormat="1" ht="38.25" x14ac:dyDescent="0.25">
      <c r="A10" s="39" t="s">
        <v>85</v>
      </c>
      <c r="B10" s="38">
        <v>4</v>
      </c>
      <c r="C10" s="38" t="s">
        <v>86</v>
      </c>
      <c r="D10" s="38">
        <v>2026</v>
      </c>
      <c r="E10" s="3" t="s">
        <v>87</v>
      </c>
      <c r="F10" s="3" t="s">
        <v>38</v>
      </c>
      <c r="G10" s="3" t="s">
        <v>38</v>
      </c>
      <c r="H10" s="3">
        <v>10</v>
      </c>
      <c r="I10" s="3" t="s">
        <v>78</v>
      </c>
      <c r="J10" s="3" t="s">
        <v>79</v>
      </c>
      <c r="K10" s="3" t="s">
        <v>71</v>
      </c>
      <c r="L10" s="3" t="s">
        <v>72</v>
      </c>
      <c r="M10" s="3" t="s">
        <v>80</v>
      </c>
      <c r="N10" s="107" t="s">
        <v>88</v>
      </c>
      <c r="O10" s="40">
        <v>2</v>
      </c>
      <c r="P10" s="37">
        <v>20000</v>
      </c>
      <c r="Q10" s="37">
        <v>80000</v>
      </c>
      <c r="R10" s="37">
        <v>100000</v>
      </c>
      <c r="S10" s="37"/>
      <c r="T10" s="37">
        <f>+P10+Q10+R10+S10</f>
        <v>200000</v>
      </c>
      <c r="U10" s="3"/>
      <c r="V10" s="3"/>
      <c r="W10" s="41"/>
      <c r="X10" s="41"/>
      <c r="Y10" s="41"/>
    </row>
    <row r="11" spans="1:253" s="32" customFormat="1" ht="38.25" x14ac:dyDescent="0.25">
      <c r="A11" s="38" t="s">
        <v>91</v>
      </c>
      <c r="B11" s="38">
        <v>5</v>
      </c>
      <c r="C11" s="38" t="s">
        <v>92</v>
      </c>
      <c r="D11" s="38">
        <v>2027</v>
      </c>
      <c r="E11" s="3" t="s">
        <v>77</v>
      </c>
      <c r="F11" s="3" t="s">
        <v>38</v>
      </c>
      <c r="G11" s="3" t="s">
        <v>38</v>
      </c>
      <c r="H11" s="3">
        <v>10</v>
      </c>
      <c r="I11" s="3" t="s">
        <v>78</v>
      </c>
      <c r="J11" s="3" t="s">
        <v>79</v>
      </c>
      <c r="K11" s="3" t="s">
        <v>71</v>
      </c>
      <c r="L11" s="3" t="s">
        <v>72</v>
      </c>
      <c r="M11" s="3" t="s">
        <v>90</v>
      </c>
      <c r="N11" s="107" t="s">
        <v>93</v>
      </c>
      <c r="O11" s="40">
        <v>2</v>
      </c>
      <c r="P11" s="37"/>
      <c r="Q11" s="37">
        <v>150000</v>
      </c>
      <c r="R11" s="37"/>
      <c r="S11" s="37"/>
      <c r="T11" s="37">
        <f>+P11+Q11+R11+S11</f>
        <v>150000</v>
      </c>
      <c r="U11" s="3"/>
      <c r="V11" s="3"/>
      <c r="W11" s="41"/>
      <c r="X11" s="41"/>
      <c r="Y11" s="41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</row>
    <row r="12" spans="1:253" ht="31.5" customHeight="1" x14ac:dyDescent="0.25">
      <c r="A12" s="38" t="s">
        <v>95</v>
      </c>
      <c r="B12" s="38">
        <v>6</v>
      </c>
      <c r="C12" s="38" t="s">
        <v>96</v>
      </c>
      <c r="D12" s="38">
        <v>2027</v>
      </c>
      <c r="E12" s="3" t="s">
        <v>70</v>
      </c>
      <c r="F12" s="3" t="s">
        <v>38</v>
      </c>
      <c r="G12" s="3" t="s">
        <v>38</v>
      </c>
      <c r="H12" s="3">
        <v>10</v>
      </c>
      <c r="I12" s="3" t="s">
        <v>78</v>
      </c>
      <c r="J12" s="3" t="s">
        <v>79</v>
      </c>
      <c r="K12" s="3" t="s">
        <v>71</v>
      </c>
      <c r="L12" s="2" t="s">
        <v>97</v>
      </c>
      <c r="M12" s="3" t="s">
        <v>98</v>
      </c>
      <c r="N12" s="107" t="s">
        <v>99</v>
      </c>
      <c r="O12" s="40">
        <v>1</v>
      </c>
      <c r="P12" s="37"/>
      <c r="Q12" s="37">
        <v>25000</v>
      </c>
      <c r="R12" s="37">
        <v>125000</v>
      </c>
      <c r="S12" s="37">
        <v>100000</v>
      </c>
      <c r="T12" s="37">
        <f>P12+Q12+R12+S12</f>
        <v>250000</v>
      </c>
      <c r="U12" s="3"/>
      <c r="V12" s="3"/>
      <c r="W12" s="41"/>
      <c r="X12" s="41"/>
      <c r="Y12" s="41"/>
    </row>
    <row r="13" spans="1:253" ht="30" customHeight="1" x14ac:dyDescent="0.25">
      <c r="A13" s="38" t="s">
        <v>102</v>
      </c>
      <c r="B13" s="38">
        <v>8</v>
      </c>
      <c r="C13" s="38" t="s">
        <v>103</v>
      </c>
      <c r="D13" s="38">
        <v>2026</v>
      </c>
      <c r="E13" s="3" t="s">
        <v>100</v>
      </c>
      <c r="F13" s="3" t="s">
        <v>38</v>
      </c>
      <c r="G13" s="3" t="s">
        <v>38</v>
      </c>
      <c r="H13" s="3">
        <v>10</v>
      </c>
      <c r="I13" s="3" t="s">
        <v>78</v>
      </c>
      <c r="J13" s="3" t="s">
        <v>79</v>
      </c>
      <c r="K13" s="3" t="s">
        <v>71</v>
      </c>
      <c r="L13" s="3">
        <v>58</v>
      </c>
      <c r="M13" s="3" t="s">
        <v>101</v>
      </c>
      <c r="N13" s="107" t="s">
        <v>104</v>
      </c>
      <c r="O13" s="40">
        <v>1</v>
      </c>
      <c r="P13" s="37">
        <v>100000</v>
      </c>
      <c r="Q13" s="37">
        <v>150000</v>
      </c>
      <c r="R13" s="37">
        <v>150000</v>
      </c>
      <c r="S13" s="37"/>
      <c r="T13" s="37">
        <f>P13+Q13+R13+S13</f>
        <v>400000</v>
      </c>
      <c r="U13" s="3"/>
      <c r="V13" s="3"/>
      <c r="W13" s="41"/>
      <c r="X13" s="41"/>
      <c r="Y13" s="41"/>
    </row>
    <row r="14" spans="1:253" ht="29.25" customHeight="1" x14ac:dyDescent="0.25">
      <c r="A14" s="38" t="s">
        <v>105</v>
      </c>
      <c r="B14" s="38">
        <v>9</v>
      </c>
      <c r="C14" s="38" t="s">
        <v>106</v>
      </c>
      <c r="D14" s="38">
        <v>2027</v>
      </c>
      <c r="E14" s="3" t="s">
        <v>70</v>
      </c>
      <c r="F14" s="3" t="s">
        <v>38</v>
      </c>
      <c r="G14" s="3" t="s">
        <v>38</v>
      </c>
      <c r="H14" s="3">
        <v>10</v>
      </c>
      <c r="I14" s="3" t="s">
        <v>78</v>
      </c>
      <c r="J14" s="3" t="s">
        <v>79</v>
      </c>
      <c r="K14" s="3" t="s">
        <v>71</v>
      </c>
      <c r="L14" s="3" t="s">
        <v>72</v>
      </c>
      <c r="M14" s="3" t="s">
        <v>107</v>
      </c>
      <c r="N14" s="107" t="s">
        <v>108</v>
      </c>
      <c r="O14" s="40">
        <v>2</v>
      </c>
      <c r="P14" s="37"/>
      <c r="Q14" s="37">
        <v>50000</v>
      </c>
      <c r="R14" s="37">
        <v>150000</v>
      </c>
      <c r="S14" s="37">
        <v>100000</v>
      </c>
      <c r="T14" s="37">
        <f>P14+Q14+R14+S14</f>
        <v>300000</v>
      </c>
      <c r="U14" s="3"/>
      <c r="V14" s="3"/>
      <c r="W14" s="41"/>
      <c r="X14" s="41"/>
      <c r="Y14" s="41"/>
    </row>
    <row r="15" spans="1:253" s="34" customFormat="1" ht="58.5" customHeight="1" x14ac:dyDescent="0.2">
      <c r="A15" s="38" t="s">
        <v>109</v>
      </c>
      <c r="B15" s="38">
        <v>10</v>
      </c>
      <c r="C15" s="38" t="s">
        <v>110</v>
      </c>
      <c r="D15" s="43">
        <v>2027</v>
      </c>
      <c r="E15" s="2" t="s">
        <v>77</v>
      </c>
      <c r="F15" s="2" t="s">
        <v>38</v>
      </c>
      <c r="G15" s="2" t="s">
        <v>38</v>
      </c>
      <c r="H15" s="2">
        <v>10</v>
      </c>
      <c r="I15" s="2" t="s">
        <v>78</v>
      </c>
      <c r="J15" s="2" t="s">
        <v>79</v>
      </c>
      <c r="K15" s="2" t="s">
        <v>71</v>
      </c>
      <c r="L15" s="2" t="s">
        <v>111</v>
      </c>
      <c r="M15" s="2" t="s">
        <v>112</v>
      </c>
      <c r="N15" s="107" t="s">
        <v>113</v>
      </c>
      <c r="O15" s="44">
        <v>2</v>
      </c>
      <c r="P15" s="37"/>
      <c r="Q15" s="37">
        <v>20000</v>
      </c>
      <c r="R15" s="37">
        <v>100000</v>
      </c>
      <c r="S15" s="37">
        <v>80000</v>
      </c>
      <c r="T15" s="37">
        <f>+P15+Q15+R15+S15</f>
        <v>200000</v>
      </c>
      <c r="U15" s="3"/>
      <c r="V15" s="3"/>
      <c r="W15" s="37">
        <v>200000</v>
      </c>
      <c r="X15" s="41" t="s">
        <v>114</v>
      </c>
      <c r="Y15" s="41"/>
    </row>
    <row r="16" spans="1:253" s="34" customFormat="1" ht="58.5" customHeight="1" x14ac:dyDescent="0.2">
      <c r="A16" s="38" t="s">
        <v>116</v>
      </c>
      <c r="B16" s="38">
        <v>11</v>
      </c>
      <c r="C16" s="38" t="s">
        <v>117</v>
      </c>
      <c r="D16" s="38">
        <v>2027</v>
      </c>
      <c r="E16" s="3" t="s">
        <v>100</v>
      </c>
      <c r="F16" s="3" t="s">
        <v>38</v>
      </c>
      <c r="G16" s="3" t="s">
        <v>38</v>
      </c>
      <c r="H16" s="3">
        <v>10</v>
      </c>
      <c r="I16" s="3" t="s">
        <v>78</v>
      </c>
      <c r="J16" s="3" t="s">
        <v>79</v>
      </c>
      <c r="K16" s="3" t="s">
        <v>71</v>
      </c>
      <c r="L16" s="3" t="s">
        <v>89</v>
      </c>
      <c r="M16" s="3" t="s">
        <v>90</v>
      </c>
      <c r="N16" s="107" t="s">
        <v>118</v>
      </c>
      <c r="O16" s="44">
        <v>2</v>
      </c>
      <c r="P16" s="37"/>
      <c r="Q16" s="37">
        <v>30000</v>
      </c>
      <c r="R16" s="37">
        <v>100000</v>
      </c>
      <c r="S16" s="37">
        <v>70000</v>
      </c>
      <c r="T16" s="37">
        <f>+P16+Q16+R16+S16</f>
        <v>200000</v>
      </c>
      <c r="U16" s="3"/>
      <c r="V16" s="3"/>
      <c r="W16" s="41"/>
      <c r="X16" s="41"/>
      <c r="Y16" s="41"/>
    </row>
    <row r="17" spans="1:256" s="34" customFormat="1" ht="58.5" customHeight="1" x14ac:dyDescent="0.2">
      <c r="A17" s="43" t="s">
        <v>119</v>
      </c>
      <c r="B17" s="38">
        <v>12</v>
      </c>
      <c r="C17" s="38" t="s">
        <v>120</v>
      </c>
      <c r="D17" s="43">
        <v>2027</v>
      </c>
      <c r="E17" s="2" t="s">
        <v>115</v>
      </c>
      <c r="F17" s="2" t="s">
        <v>38</v>
      </c>
      <c r="G17" s="2" t="s">
        <v>38</v>
      </c>
      <c r="H17" s="2">
        <v>10</v>
      </c>
      <c r="I17" s="2" t="s">
        <v>78</v>
      </c>
      <c r="J17" s="2" t="s">
        <v>79</v>
      </c>
      <c r="K17" s="2" t="s">
        <v>71</v>
      </c>
      <c r="L17" s="3" t="s">
        <v>111</v>
      </c>
      <c r="M17" s="2" t="s">
        <v>121</v>
      </c>
      <c r="N17" s="108" t="s">
        <v>122</v>
      </c>
      <c r="O17" s="44">
        <v>2</v>
      </c>
      <c r="P17" s="45">
        <v>0</v>
      </c>
      <c r="Q17" s="37">
        <v>50000</v>
      </c>
      <c r="R17" s="37">
        <v>100000</v>
      </c>
      <c r="S17" s="37">
        <v>42208.94</v>
      </c>
      <c r="T17" s="37">
        <f>P17+Q17+R17+S17</f>
        <v>192208.94</v>
      </c>
      <c r="U17" s="3"/>
      <c r="V17" s="3"/>
      <c r="W17" s="41"/>
      <c r="X17" s="41"/>
      <c r="Y17" s="41"/>
    </row>
    <row r="18" spans="1:256" s="34" customFormat="1" ht="58.5" customHeight="1" x14ac:dyDescent="0.2">
      <c r="A18" s="43" t="s">
        <v>123</v>
      </c>
      <c r="B18" s="38">
        <v>13</v>
      </c>
      <c r="C18" s="38" t="s">
        <v>124</v>
      </c>
      <c r="D18" s="43">
        <v>2026</v>
      </c>
      <c r="E18" s="2" t="s">
        <v>77</v>
      </c>
      <c r="F18" s="2" t="s">
        <v>38</v>
      </c>
      <c r="G18" s="2" t="s">
        <v>38</v>
      </c>
      <c r="H18" s="2">
        <v>10</v>
      </c>
      <c r="I18" s="2" t="s">
        <v>78</v>
      </c>
      <c r="J18" s="2" t="s">
        <v>79</v>
      </c>
      <c r="K18" s="2" t="s">
        <v>71</v>
      </c>
      <c r="L18" s="3" t="s">
        <v>72</v>
      </c>
      <c r="M18" s="2" t="s">
        <v>90</v>
      </c>
      <c r="N18" s="108" t="s">
        <v>125</v>
      </c>
      <c r="O18" s="44">
        <v>1</v>
      </c>
      <c r="P18" s="37">
        <v>400000</v>
      </c>
      <c r="Q18" s="37">
        <v>1200000</v>
      </c>
      <c r="R18" s="37">
        <v>1500000</v>
      </c>
      <c r="S18" s="37">
        <v>900000</v>
      </c>
      <c r="T18" s="37">
        <f>+P18+R18+S18+Q18</f>
        <v>4000000</v>
      </c>
      <c r="U18" s="3"/>
      <c r="V18" s="3"/>
      <c r="W18" s="41"/>
      <c r="X18" s="41"/>
      <c r="Y18" s="41"/>
    </row>
    <row r="19" spans="1:256" s="34" customFormat="1" ht="58.5" customHeight="1" x14ac:dyDescent="0.2">
      <c r="A19" s="43" t="s">
        <v>156</v>
      </c>
      <c r="B19" s="38">
        <v>14</v>
      </c>
      <c r="C19" s="38" t="s">
        <v>126</v>
      </c>
      <c r="D19" s="38">
        <v>2026</v>
      </c>
      <c r="E19" s="2" t="s">
        <v>77</v>
      </c>
      <c r="F19" s="3" t="s">
        <v>38</v>
      </c>
      <c r="G19" s="3" t="s">
        <v>38</v>
      </c>
      <c r="H19" s="3">
        <v>10</v>
      </c>
      <c r="I19" s="3" t="s">
        <v>78</v>
      </c>
      <c r="J19" s="3" t="s">
        <v>79</v>
      </c>
      <c r="K19" s="3" t="s">
        <v>71</v>
      </c>
      <c r="L19" s="3" t="s">
        <v>72</v>
      </c>
      <c r="M19" s="3" t="s">
        <v>90</v>
      </c>
      <c r="N19" s="108" t="s">
        <v>127</v>
      </c>
      <c r="O19" s="44">
        <v>1</v>
      </c>
      <c r="P19" s="37">
        <v>50000</v>
      </c>
      <c r="Q19" s="37">
        <v>150000</v>
      </c>
      <c r="R19" s="37">
        <v>150000</v>
      </c>
      <c r="S19" s="37">
        <v>150000</v>
      </c>
      <c r="T19" s="37">
        <f>P19+Q19+R19+S19</f>
        <v>500000</v>
      </c>
      <c r="U19" s="3"/>
      <c r="V19" s="3"/>
      <c r="W19" s="41"/>
      <c r="X19" s="41"/>
      <c r="Y19" s="41"/>
    </row>
    <row r="20" spans="1:256" s="34" customFormat="1" ht="58.5" customHeight="1" x14ac:dyDescent="0.2">
      <c r="A20" s="43" t="s">
        <v>196</v>
      </c>
      <c r="B20" s="38">
        <v>15</v>
      </c>
      <c r="C20" s="38" t="s">
        <v>197</v>
      </c>
      <c r="D20" s="38">
        <v>2028</v>
      </c>
      <c r="E20" s="2" t="s">
        <v>77</v>
      </c>
      <c r="F20" s="3" t="s">
        <v>38</v>
      </c>
      <c r="G20" s="3" t="s">
        <v>38</v>
      </c>
      <c r="H20" s="3">
        <v>10</v>
      </c>
      <c r="I20" s="3" t="s">
        <v>78</v>
      </c>
      <c r="J20" s="3" t="s">
        <v>79</v>
      </c>
      <c r="K20" s="3" t="s">
        <v>71</v>
      </c>
      <c r="L20" s="3" t="s">
        <v>72</v>
      </c>
      <c r="M20" s="3" t="s">
        <v>90</v>
      </c>
      <c r="N20" s="108" t="s">
        <v>128</v>
      </c>
      <c r="O20" s="44">
        <v>1</v>
      </c>
      <c r="P20" s="37"/>
      <c r="Q20" s="37"/>
      <c r="R20" s="37">
        <v>50000</v>
      </c>
      <c r="S20" s="37">
        <v>450000</v>
      </c>
      <c r="T20" s="37">
        <f>+P20+Q20+R20+S20</f>
        <v>500000</v>
      </c>
      <c r="U20" s="3"/>
      <c r="V20" s="3" t="s">
        <v>129</v>
      </c>
      <c r="W20" s="41"/>
      <c r="X20" s="41"/>
      <c r="Y20" s="41"/>
    </row>
    <row r="21" spans="1:256" s="47" customFormat="1" ht="30.75" customHeight="1" x14ac:dyDescent="0.2">
      <c r="A21" s="43" t="s">
        <v>130</v>
      </c>
      <c r="B21" s="43">
        <v>16</v>
      </c>
      <c r="C21" s="38" t="s">
        <v>131</v>
      </c>
      <c r="D21" s="43">
        <v>2027</v>
      </c>
      <c r="E21" s="2" t="s">
        <v>77</v>
      </c>
      <c r="F21" s="2" t="s">
        <v>38</v>
      </c>
      <c r="G21" s="2" t="s">
        <v>38</v>
      </c>
      <c r="H21" s="2">
        <v>10</v>
      </c>
      <c r="I21" s="3" t="s">
        <v>78</v>
      </c>
      <c r="J21" s="3" t="s">
        <v>79</v>
      </c>
      <c r="K21" s="3" t="s">
        <v>71</v>
      </c>
      <c r="L21" s="3" t="s">
        <v>72</v>
      </c>
      <c r="M21" s="2" t="s">
        <v>90</v>
      </c>
      <c r="N21" s="107" t="s">
        <v>132</v>
      </c>
      <c r="O21" s="44">
        <v>2</v>
      </c>
      <c r="P21" s="45"/>
      <c r="Q21" s="45">
        <v>150000</v>
      </c>
      <c r="R21" s="37">
        <v>150000</v>
      </c>
      <c r="S21" s="37">
        <v>200000</v>
      </c>
      <c r="T21" s="45">
        <f>P21+Q21+R21+S21</f>
        <v>500000</v>
      </c>
      <c r="U21" s="46"/>
      <c r="V21" s="46"/>
      <c r="W21" s="46"/>
      <c r="X21" s="46"/>
      <c r="Y21" s="46"/>
    </row>
    <row r="22" spans="1:256" s="47" customFormat="1" ht="36" customHeight="1" x14ac:dyDescent="0.2">
      <c r="A22" s="110" t="s">
        <v>133</v>
      </c>
      <c r="B22" s="43">
        <v>17</v>
      </c>
      <c r="C22" s="3" t="s">
        <v>216</v>
      </c>
      <c r="D22" s="43">
        <v>2026</v>
      </c>
      <c r="E22" s="3" t="s">
        <v>70</v>
      </c>
      <c r="F22" s="2" t="s">
        <v>38</v>
      </c>
      <c r="G22" s="2" t="s">
        <v>38</v>
      </c>
      <c r="H22" s="2">
        <v>10</v>
      </c>
      <c r="I22" s="3" t="s">
        <v>78</v>
      </c>
      <c r="J22" s="3" t="s">
        <v>79</v>
      </c>
      <c r="K22" s="3" t="s">
        <v>71</v>
      </c>
      <c r="L22" s="3" t="s">
        <v>72</v>
      </c>
      <c r="M22" s="3" t="s">
        <v>90</v>
      </c>
      <c r="N22" s="107" t="s">
        <v>134</v>
      </c>
      <c r="O22" s="44">
        <v>1</v>
      </c>
      <c r="P22" s="45">
        <v>20000</v>
      </c>
      <c r="Q22" s="45">
        <v>160000</v>
      </c>
      <c r="R22" s="45">
        <v>20000</v>
      </c>
      <c r="S22" s="45"/>
      <c r="T22" s="45">
        <f>P22+Q22+R22+S22</f>
        <v>200000</v>
      </c>
      <c r="U22" s="46"/>
      <c r="V22" s="46"/>
      <c r="W22" s="46"/>
      <c r="X22" s="46"/>
      <c r="Y22" s="46"/>
    </row>
    <row r="23" spans="1:256" s="47" customFormat="1" ht="56.25" customHeight="1" x14ac:dyDescent="0.2">
      <c r="A23" s="43" t="s">
        <v>202</v>
      </c>
      <c r="B23" s="43">
        <v>18</v>
      </c>
      <c r="C23" s="38" t="s">
        <v>203</v>
      </c>
      <c r="D23" s="43">
        <v>2026</v>
      </c>
      <c r="E23" s="3" t="s">
        <v>70</v>
      </c>
      <c r="F23" s="2" t="s">
        <v>38</v>
      </c>
      <c r="G23" s="2" t="s">
        <v>38</v>
      </c>
      <c r="H23" s="2">
        <v>10</v>
      </c>
      <c r="I23" s="3" t="s">
        <v>78</v>
      </c>
      <c r="J23" s="3" t="s">
        <v>79</v>
      </c>
      <c r="K23" s="3" t="s">
        <v>71</v>
      </c>
      <c r="L23" s="113" t="s">
        <v>111</v>
      </c>
      <c r="M23" s="2" t="s">
        <v>215</v>
      </c>
      <c r="N23" s="107" t="s">
        <v>213</v>
      </c>
      <c r="O23" s="44">
        <v>1</v>
      </c>
      <c r="P23" s="45">
        <v>200000</v>
      </c>
      <c r="Q23" s="45">
        <v>600000</v>
      </c>
      <c r="R23" s="37">
        <v>800000</v>
      </c>
      <c r="S23" s="37">
        <v>400000</v>
      </c>
      <c r="T23" s="45">
        <f>SUM(P23+Q23+R23+S23)</f>
        <v>2000000</v>
      </c>
      <c r="U23" s="46"/>
      <c r="V23" s="46"/>
      <c r="W23" s="46"/>
      <c r="X23" s="46"/>
      <c r="Y23" s="46"/>
    </row>
    <row r="24" spans="1:256" s="47" customFormat="1" ht="54.75" customHeight="1" x14ac:dyDescent="0.2">
      <c r="A24" s="43" t="s">
        <v>196</v>
      </c>
      <c r="B24" s="43">
        <v>19</v>
      </c>
      <c r="C24" s="38" t="s">
        <v>204</v>
      </c>
      <c r="D24" s="43">
        <v>2026</v>
      </c>
      <c r="E24" s="3" t="s">
        <v>70</v>
      </c>
      <c r="F24" s="2" t="s">
        <v>38</v>
      </c>
      <c r="G24" s="2" t="s">
        <v>38</v>
      </c>
      <c r="H24" s="2">
        <v>10</v>
      </c>
      <c r="I24" s="3" t="s">
        <v>78</v>
      </c>
      <c r="J24" s="3" t="s">
        <v>79</v>
      </c>
      <c r="K24" s="3" t="s">
        <v>71</v>
      </c>
      <c r="L24" s="113" t="s">
        <v>111</v>
      </c>
      <c r="M24" s="2" t="s">
        <v>214</v>
      </c>
      <c r="N24" s="107" t="s">
        <v>205</v>
      </c>
      <c r="O24" s="44">
        <v>1</v>
      </c>
      <c r="P24" s="45">
        <v>50000</v>
      </c>
      <c r="Q24" s="45">
        <v>100000</v>
      </c>
      <c r="R24" s="37"/>
      <c r="S24" s="37"/>
      <c r="T24" s="45">
        <f>SUM(P24+Q24+R24+S24)</f>
        <v>150000</v>
      </c>
      <c r="U24" s="46"/>
      <c r="V24" s="46"/>
      <c r="W24" s="46"/>
      <c r="X24" s="46"/>
      <c r="Y24" s="46"/>
    </row>
    <row r="25" spans="1:256" s="47" customFormat="1" ht="36.75" customHeight="1" x14ac:dyDescent="0.2">
      <c r="A25" s="43" t="s">
        <v>206</v>
      </c>
      <c r="B25" s="43">
        <v>20</v>
      </c>
      <c r="C25" s="38" t="s">
        <v>207</v>
      </c>
      <c r="D25" s="43">
        <v>2027</v>
      </c>
      <c r="E25" s="3" t="s">
        <v>70</v>
      </c>
      <c r="F25" s="2" t="s">
        <v>38</v>
      </c>
      <c r="G25" s="2" t="s">
        <v>38</v>
      </c>
      <c r="H25" s="2">
        <v>10</v>
      </c>
      <c r="I25" s="3" t="s">
        <v>78</v>
      </c>
      <c r="J25" s="3" t="s">
        <v>79</v>
      </c>
      <c r="K25" s="3" t="s">
        <v>71</v>
      </c>
      <c r="L25" s="3" t="s">
        <v>89</v>
      </c>
      <c r="M25" s="3" t="s">
        <v>90</v>
      </c>
      <c r="N25" s="107" t="s">
        <v>208</v>
      </c>
      <c r="O25" s="44">
        <v>1</v>
      </c>
      <c r="P25" s="45"/>
      <c r="Q25" s="45">
        <v>100000</v>
      </c>
      <c r="R25" s="37">
        <v>500000</v>
      </c>
      <c r="S25" s="37">
        <v>300000</v>
      </c>
      <c r="T25" s="45">
        <f>SUM(P25+Q25+R25+S25)</f>
        <v>900000</v>
      </c>
      <c r="U25" s="46"/>
      <c r="V25" s="46"/>
      <c r="W25" s="46"/>
      <c r="X25" s="46"/>
      <c r="Y25" s="46"/>
    </row>
    <row r="26" spans="1:256" s="47" customFormat="1" ht="77.25" customHeight="1" x14ac:dyDescent="0.2">
      <c r="A26" s="43" t="s">
        <v>209</v>
      </c>
      <c r="B26" s="43">
        <v>21</v>
      </c>
      <c r="C26" s="38" t="s">
        <v>210</v>
      </c>
      <c r="D26" s="43">
        <v>2027</v>
      </c>
      <c r="E26" s="3" t="s">
        <v>70</v>
      </c>
      <c r="F26" s="2" t="s">
        <v>38</v>
      </c>
      <c r="G26" s="2" t="s">
        <v>38</v>
      </c>
      <c r="H26" s="2">
        <v>10</v>
      </c>
      <c r="I26" s="3" t="s">
        <v>78</v>
      </c>
      <c r="J26" s="3" t="s">
        <v>79</v>
      </c>
      <c r="K26" s="3" t="s">
        <v>71</v>
      </c>
      <c r="L26" s="3" t="s">
        <v>89</v>
      </c>
      <c r="M26" s="3" t="s">
        <v>90</v>
      </c>
      <c r="N26" s="112" t="s">
        <v>211</v>
      </c>
      <c r="O26" s="44">
        <v>1</v>
      </c>
      <c r="P26" s="45"/>
      <c r="Q26" s="45">
        <v>35000</v>
      </c>
      <c r="R26" s="37">
        <v>165000</v>
      </c>
      <c r="S26" s="37">
        <v>150000</v>
      </c>
      <c r="T26" s="45">
        <f>SUM(P26+Q26+R26+S26)</f>
        <v>350000</v>
      </c>
      <c r="U26" s="46"/>
      <c r="V26" s="46"/>
      <c r="W26" s="46"/>
      <c r="X26" s="46"/>
      <c r="Y26" s="46"/>
    </row>
    <row r="27" spans="1:256" s="47" customFormat="1" ht="55.5" customHeight="1" x14ac:dyDescent="0.2">
      <c r="A27" s="110" t="s">
        <v>212</v>
      </c>
      <c r="B27" s="43">
        <v>22</v>
      </c>
      <c r="C27" s="3" t="s">
        <v>217</v>
      </c>
      <c r="D27" s="43">
        <v>2028</v>
      </c>
      <c r="E27" s="3" t="s">
        <v>70</v>
      </c>
      <c r="F27" s="2" t="s">
        <v>38</v>
      </c>
      <c r="G27" s="2" t="s">
        <v>38</v>
      </c>
      <c r="H27" s="2">
        <v>10</v>
      </c>
      <c r="I27" s="3" t="s">
        <v>78</v>
      </c>
      <c r="J27" s="3" t="s">
        <v>79</v>
      </c>
      <c r="K27" s="3" t="s">
        <v>71</v>
      </c>
      <c r="L27" s="3" t="s">
        <v>89</v>
      </c>
      <c r="M27" s="3" t="s">
        <v>90</v>
      </c>
      <c r="N27" s="107" t="s">
        <v>218</v>
      </c>
      <c r="O27" s="44">
        <v>1</v>
      </c>
      <c r="P27" s="45"/>
      <c r="Q27" s="45">
        <v>100000</v>
      </c>
      <c r="R27" s="37">
        <v>400000</v>
      </c>
      <c r="S27" s="37">
        <v>500000</v>
      </c>
      <c r="T27" s="45">
        <f>P27+Q27+R27+S27</f>
        <v>1000000</v>
      </c>
      <c r="U27" s="46"/>
      <c r="V27" s="46"/>
      <c r="W27" s="46"/>
      <c r="X27" s="46"/>
      <c r="Y27" s="46"/>
    </row>
    <row r="28" spans="1:256" s="47" customFormat="1" ht="21.75" customHeight="1" x14ac:dyDescent="0.2">
      <c r="A28" s="43"/>
      <c r="B28" s="76"/>
      <c r="C28" s="76"/>
      <c r="D28" s="44"/>
      <c r="E28" s="48"/>
      <c r="F28" s="48"/>
      <c r="G28" s="48"/>
      <c r="H28" s="48"/>
      <c r="I28" s="48"/>
      <c r="J28" s="48"/>
      <c r="K28" s="48"/>
      <c r="L28" s="48"/>
      <c r="M28" s="48"/>
      <c r="N28" s="49"/>
      <c r="O28" s="44"/>
      <c r="P28" s="46">
        <f>SUM(P7:P27)</f>
        <v>840000</v>
      </c>
      <c r="Q28" s="46">
        <f t="shared" ref="Q28:S28" si="0">SUM(Q7:Q27)</f>
        <v>3260000</v>
      </c>
      <c r="R28" s="46">
        <f t="shared" si="0"/>
        <v>5050000</v>
      </c>
      <c r="S28" s="46">
        <f t="shared" si="0"/>
        <v>3942208.94</v>
      </c>
      <c r="T28" s="46">
        <f>SUM(T7:T27)</f>
        <v>13092208.939999999</v>
      </c>
      <c r="U28" s="46"/>
      <c r="V28" s="46"/>
      <c r="W28" s="46"/>
      <c r="X28" s="46"/>
      <c r="Y28" s="46"/>
    </row>
    <row r="30" spans="1:256" x14ac:dyDescent="0.25">
      <c r="T30" s="50" t="s">
        <v>14</v>
      </c>
      <c r="IT30" s="32"/>
      <c r="IU30" s="32"/>
      <c r="IV30" s="32"/>
    </row>
    <row r="31" spans="1:256" x14ac:dyDescent="0.25">
      <c r="T31" s="50" t="s">
        <v>16</v>
      </c>
      <c r="IT31" s="32"/>
      <c r="IU31" s="32"/>
      <c r="IV31" s="32"/>
    </row>
    <row r="32" spans="1:256" x14ac:dyDescent="0.25">
      <c r="P32" s="84"/>
    </row>
  </sheetData>
  <autoFilter ref="A6:IS28" xr:uid="{00000000-0009-0000-0000-000003000000}"/>
  <mergeCells count="29">
    <mergeCell ref="P4:X4"/>
    <mergeCell ref="Y4:Y6"/>
    <mergeCell ref="H5:H6"/>
    <mergeCell ref="I5:I6"/>
    <mergeCell ref="J5:J6"/>
    <mergeCell ref="P5:P6"/>
    <mergeCell ref="Q5:Q6"/>
    <mergeCell ref="R5:R6"/>
    <mergeCell ref="S5:S6"/>
    <mergeCell ref="T5:T6"/>
    <mergeCell ref="U5:U6"/>
    <mergeCell ref="V5:V6"/>
    <mergeCell ref="W5:X5"/>
    <mergeCell ref="A1:T1"/>
    <mergeCell ref="A2:T2"/>
    <mergeCell ref="A3:T3"/>
    <mergeCell ref="A4:A6"/>
    <mergeCell ref="B4:B6"/>
    <mergeCell ref="C4:C6"/>
    <mergeCell ref="D4:D6"/>
    <mergeCell ref="E4:E6"/>
    <mergeCell ref="F4:F6"/>
    <mergeCell ref="G4:G6"/>
    <mergeCell ref="H4:J4"/>
    <mergeCell ref="K4:K6"/>
    <mergeCell ref="L4:L6"/>
    <mergeCell ref="M4:M6"/>
    <mergeCell ref="N4:N6"/>
    <mergeCell ref="O4:O6"/>
  </mergeCells>
  <pageMargins left="0.23622047244094491" right="0.23622047244094491" top="0.74803149606299213" bottom="0.74803149606299213" header="0.31496062992125984" footer="0.31496062992125984"/>
  <pageSetup paperSize="8" scale="5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W17"/>
  <sheetViews>
    <sheetView zoomScaleNormal="100" workbookViewId="0">
      <selection activeCell="B11" sqref="B11"/>
    </sheetView>
  </sheetViews>
  <sheetFormatPr defaultColWidth="8.7109375" defaultRowHeight="15" x14ac:dyDescent="0.25"/>
  <cols>
    <col min="1" max="1" width="22.42578125" style="51" customWidth="1"/>
    <col min="2" max="2" width="28.42578125" style="52" customWidth="1"/>
    <col min="3" max="3" width="24.7109375" style="53" customWidth="1"/>
    <col min="4" max="4" width="17.7109375" style="51" customWidth="1"/>
    <col min="5" max="5" width="15.7109375" style="51" customWidth="1"/>
    <col min="6" max="6" width="16.7109375" customWidth="1"/>
    <col min="7" max="7" width="15.140625" style="51" customWidth="1"/>
    <col min="8" max="8" width="14.42578125" customWidth="1"/>
    <col min="9" max="9" width="11.42578125" customWidth="1"/>
    <col min="10" max="10" width="10.7109375" customWidth="1"/>
    <col min="11" max="11" width="7.7109375" style="51" customWidth="1"/>
    <col min="12" max="12" width="31.42578125" style="51" customWidth="1"/>
    <col min="13" max="13" width="17.140625" style="51" customWidth="1"/>
    <col min="14" max="14" width="20.7109375" style="51" customWidth="1"/>
    <col min="15" max="20" width="8.7109375" style="51"/>
    <col min="21" max="21" width="8.42578125" style="51" customWidth="1"/>
    <col min="22" max="22" width="12.7109375" style="51" customWidth="1"/>
    <col min="23" max="257" width="8.7109375" style="51"/>
  </cols>
  <sheetData>
    <row r="1" spans="1:18" ht="30" customHeight="1" x14ac:dyDescent="0.25">
      <c r="A1" s="155" t="s">
        <v>198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54"/>
      <c r="P1" s="54"/>
      <c r="Q1" s="54"/>
      <c r="R1" s="54"/>
    </row>
    <row r="2" spans="1:18" ht="30" customHeight="1" x14ac:dyDescent="0.25">
      <c r="A2" s="155" t="s">
        <v>135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54"/>
      <c r="P2" s="54"/>
      <c r="Q2" s="54"/>
      <c r="R2" s="54"/>
    </row>
    <row r="3" spans="1:18" ht="30" customHeight="1" x14ac:dyDescent="0.25">
      <c r="A3" s="155" t="s">
        <v>136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54"/>
      <c r="P3" s="54"/>
      <c r="Q3" s="54"/>
      <c r="R3" s="54"/>
    </row>
    <row r="4" spans="1:18" x14ac:dyDescent="0.25">
      <c r="B4" s="51"/>
      <c r="F4" s="51"/>
    </row>
    <row r="5" spans="1:18" s="56" customFormat="1" ht="30" customHeight="1" x14ac:dyDescent="0.2">
      <c r="A5" s="156" t="s">
        <v>137</v>
      </c>
      <c r="B5" s="156" t="s">
        <v>138</v>
      </c>
      <c r="C5" s="157" t="s">
        <v>139</v>
      </c>
      <c r="D5" s="156" t="s">
        <v>140</v>
      </c>
      <c r="E5" s="156" t="s">
        <v>141</v>
      </c>
      <c r="F5" s="156" t="s">
        <v>142</v>
      </c>
      <c r="G5" s="158" t="s">
        <v>143</v>
      </c>
      <c r="H5" s="156" t="s">
        <v>144</v>
      </c>
      <c r="I5" s="158" t="s">
        <v>145</v>
      </c>
      <c r="J5" s="158" t="s">
        <v>146</v>
      </c>
      <c r="K5" s="158" t="s">
        <v>147</v>
      </c>
      <c r="L5" s="156" t="s">
        <v>148</v>
      </c>
      <c r="M5" s="156"/>
      <c r="N5" s="156" t="s">
        <v>149</v>
      </c>
    </row>
    <row r="6" spans="1:18" s="56" customFormat="1" ht="12" x14ac:dyDescent="0.2">
      <c r="A6" s="156"/>
      <c r="B6" s="156"/>
      <c r="C6" s="157"/>
      <c r="D6" s="156"/>
      <c r="E6" s="156"/>
      <c r="F6" s="156"/>
      <c r="G6" s="158"/>
      <c r="H6" s="156"/>
      <c r="I6" s="158"/>
      <c r="J6" s="158"/>
      <c r="K6" s="158"/>
      <c r="L6" s="55" t="s">
        <v>150</v>
      </c>
      <c r="M6" s="55" t="s">
        <v>151</v>
      </c>
      <c r="N6" s="156"/>
    </row>
    <row r="7" spans="1:18" s="56" customFormat="1" ht="36" x14ac:dyDescent="0.2">
      <c r="A7" s="57" t="s">
        <v>85</v>
      </c>
      <c r="B7" s="57" t="s">
        <v>86</v>
      </c>
      <c r="C7" s="106" t="s">
        <v>191</v>
      </c>
      <c r="D7" s="55" t="s">
        <v>192</v>
      </c>
      <c r="E7" s="111">
        <v>20000</v>
      </c>
      <c r="F7" s="109">
        <v>200000</v>
      </c>
      <c r="G7" s="79" t="s">
        <v>152</v>
      </c>
      <c r="H7" s="55">
        <v>2</v>
      </c>
      <c r="I7" s="79" t="s">
        <v>94</v>
      </c>
      <c r="J7" s="79" t="s">
        <v>38</v>
      </c>
      <c r="K7" s="79">
        <v>1</v>
      </c>
      <c r="L7" s="55"/>
      <c r="M7" s="55"/>
      <c r="N7" s="55"/>
    </row>
    <row r="8" spans="1:18" s="56" customFormat="1" ht="25.5" x14ac:dyDescent="0.2">
      <c r="A8" s="57" t="s">
        <v>102</v>
      </c>
      <c r="B8" s="57" t="s">
        <v>103</v>
      </c>
      <c r="C8" s="106" t="s">
        <v>104</v>
      </c>
      <c r="D8" s="55" t="s">
        <v>100</v>
      </c>
      <c r="E8" s="111">
        <v>100000</v>
      </c>
      <c r="F8" s="109">
        <v>400000</v>
      </c>
      <c r="G8" s="79" t="s">
        <v>152</v>
      </c>
      <c r="H8" s="55">
        <v>1</v>
      </c>
      <c r="I8" s="79" t="s">
        <v>94</v>
      </c>
      <c r="J8" s="79" t="s">
        <v>38</v>
      </c>
      <c r="K8" s="79">
        <v>1</v>
      </c>
      <c r="L8" s="55"/>
      <c r="M8" s="55"/>
      <c r="N8" s="55"/>
    </row>
    <row r="9" spans="1:18" s="56" customFormat="1" ht="36" x14ac:dyDescent="0.2">
      <c r="A9" s="57" t="s">
        <v>123</v>
      </c>
      <c r="B9" s="57" t="s">
        <v>124</v>
      </c>
      <c r="C9" s="106" t="s">
        <v>125</v>
      </c>
      <c r="D9" s="55" t="s">
        <v>77</v>
      </c>
      <c r="E9" s="111">
        <v>400000</v>
      </c>
      <c r="F9" s="109">
        <v>4000000</v>
      </c>
      <c r="G9" s="79" t="s">
        <v>152</v>
      </c>
      <c r="H9" s="79">
        <v>1</v>
      </c>
      <c r="I9" s="79" t="s">
        <v>94</v>
      </c>
      <c r="J9" s="79" t="s">
        <v>38</v>
      </c>
      <c r="K9" s="79">
        <v>1</v>
      </c>
      <c r="L9" s="55"/>
      <c r="M9" s="55"/>
      <c r="N9" s="55"/>
    </row>
    <row r="10" spans="1:18" s="56" customFormat="1" ht="37.5" customHeight="1" x14ac:dyDescent="0.2">
      <c r="A10" s="43" t="s">
        <v>156</v>
      </c>
      <c r="B10" s="38" t="s">
        <v>126</v>
      </c>
      <c r="C10" s="108" t="s">
        <v>127</v>
      </c>
      <c r="D10" s="3" t="s">
        <v>77</v>
      </c>
      <c r="E10" s="37">
        <v>50000</v>
      </c>
      <c r="F10" s="80">
        <v>500000</v>
      </c>
      <c r="G10" s="77" t="s">
        <v>152</v>
      </c>
      <c r="H10" s="40">
        <v>1</v>
      </c>
      <c r="I10" s="78" t="s">
        <v>94</v>
      </c>
      <c r="J10" s="78" t="s">
        <v>38</v>
      </c>
      <c r="K10" s="78">
        <v>1</v>
      </c>
      <c r="L10" s="79"/>
      <c r="M10" s="79"/>
      <c r="N10" s="79"/>
    </row>
    <row r="11" spans="1:18" s="56" customFormat="1" ht="37.5" customHeight="1" x14ac:dyDescent="0.2">
      <c r="A11" s="110" t="s">
        <v>133</v>
      </c>
      <c r="B11" s="3" t="s">
        <v>216</v>
      </c>
      <c r="C11" s="107" t="s">
        <v>134</v>
      </c>
      <c r="D11" s="3" t="s">
        <v>77</v>
      </c>
      <c r="E11" s="37">
        <v>20000</v>
      </c>
      <c r="F11" s="109">
        <v>200000</v>
      </c>
      <c r="G11" s="77" t="s">
        <v>152</v>
      </c>
      <c r="H11" s="44">
        <v>1</v>
      </c>
      <c r="I11" s="78" t="s">
        <v>153</v>
      </c>
      <c r="J11" s="78" t="s">
        <v>193</v>
      </c>
      <c r="K11" s="78">
        <v>1</v>
      </c>
      <c r="L11" s="79"/>
      <c r="M11" s="79"/>
      <c r="N11" s="79"/>
    </row>
    <row r="12" spans="1:18" s="56" customFormat="1" ht="37.5" customHeight="1" x14ac:dyDescent="0.2">
      <c r="A12" s="43" t="s">
        <v>202</v>
      </c>
      <c r="B12" s="38" t="s">
        <v>203</v>
      </c>
      <c r="C12" s="107" t="s">
        <v>213</v>
      </c>
      <c r="D12" s="3" t="s">
        <v>70</v>
      </c>
      <c r="E12" s="45">
        <v>200000</v>
      </c>
      <c r="F12" s="45">
        <v>2000000</v>
      </c>
      <c r="G12" s="77" t="s">
        <v>152</v>
      </c>
      <c r="H12" s="40">
        <v>1</v>
      </c>
      <c r="I12" s="78" t="s">
        <v>153</v>
      </c>
      <c r="J12" s="78" t="s">
        <v>193</v>
      </c>
      <c r="K12" s="78">
        <v>1</v>
      </c>
      <c r="L12" s="79"/>
      <c r="M12" s="79"/>
      <c r="N12" s="79"/>
    </row>
    <row r="13" spans="1:18" ht="63" customHeight="1" x14ac:dyDescent="0.25">
      <c r="A13" s="43" t="s">
        <v>196</v>
      </c>
      <c r="B13" s="38" t="s">
        <v>204</v>
      </c>
      <c r="C13" s="107" t="s">
        <v>205</v>
      </c>
      <c r="D13" s="3" t="s">
        <v>70</v>
      </c>
      <c r="E13" s="45">
        <v>50000</v>
      </c>
      <c r="F13" s="109">
        <v>150000</v>
      </c>
      <c r="G13" s="77" t="s">
        <v>152</v>
      </c>
      <c r="H13" s="44">
        <v>1</v>
      </c>
      <c r="I13" s="78" t="s">
        <v>153</v>
      </c>
      <c r="J13" s="78" t="s">
        <v>193</v>
      </c>
      <c r="K13" s="78">
        <v>1</v>
      </c>
      <c r="L13" s="78"/>
      <c r="M13" s="78"/>
      <c r="N13" s="78"/>
    </row>
    <row r="14" spans="1:18" x14ac:dyDescent="0.25">
      <c r="A14" s="39"/>
      <c r="B14" s="58"/>
      <c r="C14" s="59"/>
      <c r="D14" s="57"/>
      <c r="E14" s="75">
        <f>SUM(E7:E13)</f>
        <v>840000</v>
      </c>
      <c r="F14" s="83">
        <f>SUM(F7:F13)</f>
        <v>7450000</v>
      </c>
      <c r="G14" s="60"/>
      <c r="H14" s="61"/>
      <c r="I14" s="60"/>
      <c r="J14" s="60"/>
      <c r="K14" s="60"/>
      <c r="L14" s="61"/>
      <c r="M14" s="61"/>
      <c r="N14" s="57"/>
    </row>
    <row r="15" spans="1:18" x14ac:dyDescent="0.25">
      <c r="F15" s="62"/>
    </row>
    <row r="16" spans="1:18" x14ac:dyDescent="0.25">
      <c r="L16" s="63" t="s">
        <v>14</v>
      </c>
    </row>
    <row r="17" spans="12:12" x14ac:dyDescent="0.25">
      <c r="L17" s="63" t="s">
        <v>16</v>
      </c>
    </row>
  </sheetData>
  <mergeCells count="16">
    <mergeCell ref="A1:N1"/>
    <mergeCell ref="A2:N2"/>
    <mergeCell ref="A3:N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M5"/>
    <mergeCell ref="N5:N6"/>
  </mergeCells>
  <pageMargins left="0.23622047244094491" right="0.23622047244094491" top="0.74803149606299213" bottom="0.74803149606299213" header="0.31496062992125984" footer="0.31496062992125984"/>
  <pageSetup paperSize="8" scale="80" orientation="landscape" horizontalDpi="300" verticalDpi="300" r:id="rId1"/>
  <headerFooter>
    <oddHeader>&amp;C&amp;"Times New Roman,Normale"&amp;12&amp;A</oddHeader>
    <oddFooter>&amp;C&amp;"Times New Roman,Normale"&amp;12Pagina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4"/>
  <sheetViews>
    <sheetView zoomScaleNormal="100" workbookViewId="0">
      <selection activeCell="D9" sqref="D9"/>
    </sheetView>
  </sheetViews>
  <sheetFormatPr defaultColWidth="8.7109375" defaultRowHeight="15" x14ac:dyDescent="0.25"/>
  <cols>
    <col min="1" max="1" width="26.140625" customWidth="1"/>
    <col min="2" max="2" width="19.7109375" customWidth="1"/>
    <col min="3" max="3" width="18.42578125" customWidth="1"/>
    <col min="4" max="4" width="17.140625" customWidth="1"/>
    <col min="5" max="5" width="20.140625" customWidth="1"/>
    <col min="6" max="6" width="21.42578125" customWidth="1"/>
  </cols>
  <sheetData>
    <row r="1" spans="1:6" ht="27" customHeight="1" x14ac:dyDescent="0.25">
      <c r="A1" s="159" t="s">
        <v>199</v>
      </c>
      <c r="B1" s="159"/>
      <c r="C1" s="159"/>
      <c r="D1" s="159"/>
      <c r="E1" s="159"/>
      <c r="F1" s="159"/>
    </row>
    <row r="2" spans="1:6" ht="27" customHeight="1" x14ac:dyDescent="0.25">
      <c r="A2" s="159" t="s">
        <v>0</v>
      </c>
      <c r="B2" s="159"/>
      <c r="C2" s="159"/>
      <c r="D2" s="159"/>
      <c r="E2" s="159"/>
      <c r="F2" s="159"/>
    </row>
    <row r="3" spans="1:6" ht="27" customHeight="1" x14ac:dyDescent="0.25">
      <c r="A3" s="160" t="s">
        <v>154</v>
      </c>
      <c r="B3" s="160"/>
      <c r="C3" s="160"/>
      <c r="D3" s="160"/>
      <c r="E3" s="160"/>
      <c r="F3" s="160"/>
    </row>
    <row r="4" spans="1:6" x14ac:dyDescent="0.25">
      <c r="D4" s="64"/>
    </row>
    <row r="5" spans="1:6" s="25" customFormat="1" ht="30" customHeight="1" x14ac:dyDescent="0.25">
      <c r="A5" s="65" t="s">
        <v>137</v>
      </c>
      <c r="B5" s="65" t="s">
        <v>138</v>
      </c>
      <c r="C5" s="65" t="s">
        <v>139</v>
      </c>
      <c r="D5" s="66" t="s">
        <v>142</v>
      </c>
      <c r="E5" s="65" t="s">
        <v>144</v>
      </c>
      <c r="F5" s="65" t="s">
        <v>155</v>
      </c>
    </row>
    <row r="6" spans="1:6" s="70" customFormat="1" ht="12.75" x14ac:dyDescent="0.25">
      <c r="A6" s="43"/>
      <c r="B6" s="43"/>
      <c r="C6" s="67"/>
      <c r="D6" s="68"/>
      <c r="E6" s="69"/>
      <c r="F6" s="69"/>
    </row>
    <row r="7" spans="1:6" s="70" customFormat="1" ht="61.5" customHeight="1" x14ac:dyDescent="0.25">
      <c r="A7" s="43"/>
      <c r="B7" s="43"/>
      <c r="C7" s="67"/>
      <c r="D7" s="68"/>
      <c r="E7" s="69"/>
      <c r="F7" s="69"/>
    </row>
    <row r="8" spans="1:6" s="72" customFormat="1" ht="113.25" customHeight="1" x14ac:dyDescent="0.25">
      <c r="A8" s="43"/>
      <c r="B8" s="71"/>
      <c r="C8" s="67"/>
      <c r="D8" s="68"/>
      <c r="E8" s="69"/>
      <c r="F8" s="69"/>
    </row>
    <row r="9" spans="1:6" s="72" customFormat="1" ht="102" customHeight="1" x14ac:dyDescent="0.25">
      <c r="A9" s="43"/>
      <c r="B9" s="71"/>
      <c r="C9" s="67"/>
      <c r="D9" s="68"/>
      <c r="E9" s="69"/>
      <c r="F9" s="69"/>
    </row>
    <row r="10" spans="1:6" s="74" customFormat="1" ht="96.75" customHeight="1" x14ac:dyDescent="0.25">
      <c r="A10" s="43"/>
      <c r="B10" s="43"/>
      <c r="C10" s="67"/>
      <c r="D10" s="73"/>
      <c r="E10" s="69"/>
      <c r="F10" s="69"/>
    </row>
    <row r="11" spans="1:6" s="74" customFormat="1" x14ac:dyDescent="0.25">
      <c r="A11" s="43"/>
      <c r="B11" s="43"/>
      <c r="C11" s="67"/>
      <c r="D11" s="73"/>
      <c r="E11" s="69"/>
      <c r="F11" s="69"/>
    </row>
    <row r="12" spans="1:6" x14ac:dyDescent="0.25">
      <c r="D12" s="64"/>
    </row>
    <row r="13" spans="1:6" x14ac:dyDescent="0.25">
      <c r="E13" s="161" t="s">
        <v>14</v>
      </c>
      <c r="F13" s="161"/>
    </row>
    <row r="14" spans="1:6" x14ac:dyDescent="0.25">
      <c r="E14" s="161" t="s">
        <v>16</v>
      </c>
      <c r="F14" s="161"/>
    </row>
  </sheetData>
  <mergeCells count="5">
    <mergeCell ref="A1:F1"/>
    <mergeCell ref="A2:F2"/>
    <mergeCell ref="A3:F3"/>
    <mergeCell ref="E13:F13"/>
    <mergeCell ref="E14:F14"/>
  </mergeCells>
  <pageMargins left="0.70833333333333304" right="0.70833333333333304" top="0.74791666666666701" bottom="0.74791666666666701" header="0.511811023622047" footer="0.511811023622047"/>
  <pageSetup paperSize="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67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ALL I - SCHEDA A </vt:lpstr>
      <vt:lpstr>ALL I -SCHEDA B</vt:lpstr>
      <vt:lpstr>ALL I - SCHEDA C</vt:lpstr>
      <vt:lpstr>PTOP scheda D</vt:lpstr>
      <vt:lpstr>ALL I - SCHEDA E</vt:lpstr>
      <vt:lpstr>ALL I - SCHEDA F</vt:lpstr>
      <vt:lpstr>'ALL I - SCHEDA C'!Area_stampa</vt:lpstr>
      <vt:lpstr>'ALL I - SCHEDA C'!Excel_BuiltIn_Print_Area</vt:lpstr>
      <vt:lpstr>'ALL I - SCHEDA E'!Excel_BuiltIn_Print_Area</vt:lpstr>
      <vt:lpstr>'PTOP scheda D'!Excel_BuiltIn_Print_Area</vt:lpstr>
      <vt:lpstr>'ALL I - SCHEDA C'!Titoli_stampa</vt:lpstr>
      <vt:lpstr>'PTOP scheda D'!Titoli_stampa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Casciola Rosella</dc:creator>
  <dc:description/>
  <cp:lastModifiedBy>Dalcer Annalisa</cp:lastModifiedBy>
  <cp:revision>8</cp:revision>
  <cp:lastPrinted>2025-09-11T13:45:46Z</cp:lastPrinted>
  <dcterms:created xsi:type="dcterms:W3CDTF">2023-07-14T11:26:39Z</dcterms:created>
  <dcterms:modified xsi:type="dcterms:W3CDTF">2025-09-11T13:46:35Z</dcterms:modified>
  <dc:language>it-IT</dc:language>
</cp:coreProperties>
</file>